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2" windowWidth="17376" windowHeight="972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199" i="1" l="1"/>
  <c r="F199" i="1"/>
  <c r="H199" i="1"/>
  <c r="I199" i="1"/>
  <c r="J199" i="1"/>
  <c r="K199" i="1"/>
  <c r="L199" i="1"/>
  <c r="M199" i="1"/>
  <c r="N199" i="1"/>
  <c r="D199" i="1"/>
  <c r="E198" i="1"/>
  <c r="F198" i="1"/>
  <c r="H198" i="1"/>
  <c r="I198" i="1"/>
  <c r="J198" i="1"/>
  <c r="K198" i="1"/>
  <c r="L198" i="1"/>
  <c r="M198" i="1"/>
  <c r="N198" i="1"/>
  <c r="D198" i="1"/>
  <c r="E197" i="1"/>
  <c r="F197" i="1"/>
  <c r="H197" i="1"/>
  <c r="I197" i="1"/>
  <c r="J197" i="1"/>
  <c r="K197" i="1"/>
  <c r="L197" i="1"/>
  <c r="M197" i="1"/>
  <c r="N197" i="1"/>
  <c r="O197" i="1"/>
  <c r="D197" i="1"/>
  <c r="E108" i="1"/>
  <c r="F108" i="1"/>
  <c r="H108" i="1"/>
  <c r="I108" i="1"/>
  <c r="J108" i="1"/>
  <c r="K108" i="1"/>
  <c r="L108" i="1"/>
  <c r="M108" i="1"/>
  <c r="N108" i="1"/>
  <c r="E72" i="1"/>
  <c r="F72" i="1"/>
  <c r="H72" i="1"/>
  <c r="I72" i="1"/>
  <c r="J72" i="1"/>
  <c r="K72" i="1"/>
  <c r="L72" i="1"/>
  <c r="M72" i="1"/>
  <c r="N72" i="1"/>
  <c r="D72" i="1"/>
  <c r="D108" i="1" s="1"/>
  <c r="E194" i="1" l="1"/>
  <c r="F194" i="1"/>
  <c r="G194" i="1"/>
  <c r="H194" i="1"/>
  <c r="I194" i="1"/>
  <c r="J194" i="1"/>
  <c r="K194" i="1"/>
  <c r="L194" i="1"/>
  <c r="M194" i="1"/>
  <c r="N194" i="1"/>
  <c r="D194" i="1"/>
  <c r="E186" i="1"/>
  <c r="F186" i="1"/>
  <c r="G186" i="1"/>
  <c r="H186" i="1"/>
  <c r="I186" i="1"/>
  <c r="J186" i="1"/>
  <c r="K186" i="1"/>
  <c r="L186" i="1"/>
  <c r="M186" i="1"/>
  <c r="N186" i="1"/>
  <c r="O186" i="1"/>
  <c r="D186" i="1"/>
  <c r="E170" i="1" l="1"/>
  <c r="F170" i="1"/>
  <c r="G170" i="1"/>
  <c r="H170" i="1"/>
  <c r="I170" i="1"/>
  <c r="J170" i="1"/>
  <c r="K170" i="1"/>
  <c r="L170" i="1"/>
  <c r="M170" i="1"/>
  <c r="N170" i="1"/>
  <c r="D170" i="1"/>
  <c r="E160" i="1"/>
  <c r="F160" i="1"/>
  <c r="G160" i="1"/>
  <c r="H160" i="1"/>
  <c r="I160" i="1"/>
  <c r="J160" i="1"/>
  <c r="K160" i="1"/>
  <c r="L160" i="1"/>
  <c r="M160" i="1"/>
  <c r="N160" i="1"/>
  <c r="D160" i="1"/>
  <c r="E151" i="1"/>
  <c r="F151" i="1"/>
  <c r="G151" i="1"/>
  <c r="H151" i="1"/>
  <c r="I151" i="1"/>
  <c r="J151" i="1"/>
  <c r="K151" i="1"/>
  <c r="L151" i="1"/>
  <c r="M151" i="1"/>
  <c r="N151" i="1"/>
  <c r="D151" i="1"/>
  <c r="E143" i="1"/>
  <c r="F143" i="1"/>
  <c r="G143" i="1"/>
  <c r="H143" i="1"/>
  <c r="I143" i="1"/>
  <c r="J143" i="1"/>
  <c r="K143" i="1"/>
  <c r="L143" i="1"/>
  <c r="M143" i="1"/>
  <c r="N143" i="1"/>
  <c r="D143" i="1"/>
  <c r="E135" i="1"/>
  <c r="F135" i="1"/>
  <c r="G135" i="1"/>
  <c r="H135" i="1"/>
  <c r="I135" i="1"/>
  <c r="J135" i="1"/>
  <c r="K135" i="1"/>
  <c r="L135" i="1"/>
  <c r="M135" i="1"/>
  <c r="N135" i="1"/>
  <c r="D135" i="1"/>
  <c r="E126" i="1"/>
  <c r="F126" i="1"/>
  <c r="G126" i="1"/>
  <c r="H126" i="1"/>
  <c r="I126" i="1"/>
  <c r="J126" i="1"/>
  <c r="K126" i="1"/>
  <c r="L126" i="1"/>
  <c r="M126" i="1"/>
  <c r="N126" i="1"/>
  <c r="O126" i="1"/>
  <c r="D126" i="1"/>
  <c r="E118" i="1"/>
  <c r="E127" i="1" s="1"/>
  <c r="F118" i="1"/>
  <c r="F127" i="1" s="1"/>
  <c r="G118" i="1"/>
  <c r="H118" i="1"/>
  <c r="H127" i="1" s="1"/>
  <c r="I118" i="1"/>
  <c r="I127" i="1" s="1"/>
  <c r="J118" i="1"/>
  <c r="J127" i="1" s="1"/>
  <c r="K118" i="1"/>
  <c r="K127" i="1" s="1"/>
  <c r="L118" i="1"/>
  <c r="L127" i="1" s="1"/>
  <c r="M118" i="1"/>
  <c r="M127" i="1" s="1"/>
  <c r="N118" i="1"/>
  <c r="N127" i="1" s="1"/>
  <c r="D118" i="1"/>
  <c r="D127" i="1" s="1"/>
  <c r="E106" i="1"/>
  <c r="F106" i="1"/>
  <c r="G106" i="1"/>
  <c r="H106" i="1"/>
  <c r="I106" i="1"/>
  <c r="J106" i="1"/>
  <c r="K106" i="1"/>
  <c r="L106" i="1"/>
  <c r="M106" i="1"/>
  <c r="N106" i="1"/>
  <c r="E99" i="1"/>
  <c r="E107" i="1" s="1"/>
  <c r="F99" i="1"/>
  <c r="F107" i="1" s="1"/>
  <c r="G99" i="1"/>
  <c r="G107" i="1" s="1"/>
  <c r="H99" i="1"/>
  <c r="H107" i="1" s="1"/>
  <c r="I99" i="1"/>
  <c r="I107" i="1" s="1"/>
  <c r="J99" i="1"/>
  <c r="J107" i="1" s="1"/>
  <c r="K99" i="1"/>
  <c r="K107" i="1" s="1"/>
  <c r="L99" i="1"/>
  <c r="L107" i="1" s="1"/>
  <c r="M99" i="1"/>
  <c r="M107" i="1" s="1"/>
  <c r="N99" i="1"/>
  <c r="N107" i="1" s="1"/>
  <c r="D99" i="1"/>
  <c r="D106" i="1"/>
  <c r="E89" i="1"/>
  <c r="F89" i="1"/>
  <c r="G89" i="1"/>
  <c r="H89" i="1"/>
  <c r="I89" i="1"/>
  <c r="J89" i="1"/>
  <c r="K89" i="1"/>
  <c r="L89" i="1"/>
  <c r="M89" i="1"/>
  <c r="N89" i="1"/>
  <c r="O89" i="1"/>
  <c r="D89" i="1"/>
  <c r="E80" i="1"/>
  <c r="F80" i="1"/>
  <c r="G80" i="1"/>
  <c r="H80" i="1"/>
  <c r="I80" i="1"/>
  <c r="J80" i="1"/>
  <c r="K80" i="1"/>
  <c r="L80" i="1"/>
  <c r="M80" i="1"/>
  <c r="N80" i="1"/>
  <c r="D80" i="1"/>
  <c r="G127" i="1" l="1"/>
  <c r="N144" i="1"/>
  <c r="L144" i="1"/>
  <c r="J144" i="1"/>
  <c r="H144" i="1"/>
  <c r="F144" i="1"/>
  <c r="D161" i="1"/>
  <c r="M161" i="1"/>
  <c r="K161" i="1"/>
  <c r="I161" i="1"/>
  <c r="G161" i="1"/>
  <c r="E161" i="1"/>
  <c r="D144" i="1"/>
  <c r="M144" i="1"/>
  <c r="K144" i="1"/>
  <c r="I144" i="1"/>
  <c r="G144" i="1"/>
  <c r="E144" i="1"/>
  <c r="N161" i="1"/>
  <c r="L161" i="1"/>
  <c r="J161" i="1"/>
  <c r="H161" i="1"/>
  <c r="F161" i="1"/>
  <c r="D107" i="1"/>
  <c r="D90" i="1"/>
  <c r="N90" i="1"/>
  <c r="L90" i="1"/>
  <c r="J90" i="1"/>
  <c r="H90" i="1"/>
  <c r="F90" i="1"/>
  <c r="M90" i="1"/>
  <c r="K90" i="1"/>
  <c r="I90" i="1"/>
  <c r="G90" i="1"/>
  <c r="E90" i="1"/>
  <c r="O91" i="1" l="1"/>
  <c r="E71" i="1"/>
  <c r="F71" i="1"/>
  <c r="G71" i="1"/>
  <c r="G72" i="1" s="1"/>
  <c r="H71" i="1"/>
  <c r="I71" i="1"/>
  <c r="J71" i="1"/>
  <c r="K71" i="1"/>
  <c r="L71" i="1"/>
  <c r="M71" i="1"/>
  <c r="N71" i="1"/>
  <c r="D71" i="1"/>
  <c r="E64" i="1"/>
  <c r="F64" i="1"/>
  <c r="G64" i="1"/>
  <c r="H64" i="1"/>
  <c r="I64" i="1"/>
  <c r="J64" i="1"/>
  <c r="K64" i="1"/>
  <c r="L64" i="1"/>
  <c r="M64" i="1"/>
  <c r="N64" i="1"/>
  <c r="D64" i="1"/>
  <c r="E44" i="1"/>
  <c r="F44" i="1"/>
  <c r="G44" i="1"/>
  <c r="H44" i="1"/>
  <c r="I44" i="1"/>
  <c r="J44" i="1"/>
  <c r="K44" i="1"/>
  <c r="L44" i="1"/>
  <c r="M44" i="1"/>
  <c r="N44" i="1"/>
  <c r="D44" i="1"/>
  <c r="E53" i="1"/>
  <c r="E54" i="1" s="1"/>
  <c r="F53" i="1"/>
  <c r="F54" i="1" s="1"/>
  <c r="G53" i="1"/>
  <c r="G54" i="1" s="1"/>
  <c r="H53" i="1"/>
  <c r="H54" i="1" s="1"/>
  <c r="I53" i="1"/>
  <c r="I54" i="1" s="1"/>
  <c r="J53" i="1"/>
  <c r="J54" i="1" s="1"/>
  <c r="K53" i="1"/>
  <c r="K54" i="1" s="1"/>
  <c r="L53" i="1"/>
  <c r="L54" i="1" s="1"/>
  <c r="M53" i="1"/>
  <c r="M54" i="1" s="1"/>
  <c r="N53" i="1"/>
  <c r="N54" i="1" s="1"/>
  <c r="O53" i="1"/>
  <c r="D53" i="1"/>
  <c r="D54" i="1" s="1"/>
  <c r="E36" i="1" l="1"/>
  <c r="F36" i="1"/>
  <c r="G36" i="1"/>
  <c r="H36" i="1"/>
  <c r="I36" i="1"/>
  <c r="J36" i="1"/>
  <c r="K36" i="1"/>
  <c r="L36" i="1"/>
  <c r="M36" i="1"/>
  <c r="N36" i="1"/>
  <c r="D36" i="1"/>
  <c r="E28" i="1"/>
  <c r="F28" i="1"/>
  <c r="G28" i="1"/>
  <c r="H28" i="1"/>
  <c r="I28" i="1"/>
  <c r="J28" i="1"/>
  <c r="K28" i="1"/>
  <c r="L28" i="1"/>
  <c r="M28" i="1"/>
  <c r="N28" i="1"/>
  <c r="D28" i="1"/>
  <c r="N37" i="1" l="1"/>
  <c r="L37" i="1"/>
  <c r="J37" i="1"/>
  <c r="H37" i="1"/>
  <c r="F37" i="1"/>
  <c r="D37" i="1"/>
  <c r="M37" i="1"/>
  <c r="K37" i="1"/>
  <c r="I37" i="1"/>
  <c r="G37" i="1"/>
  <c r="G108" i="1" s="1"/>
  <c r="E37" i="1"/>
  <c r="N178" i="1" l="1"/>
  <c r="M178" i="1"/>
  <c r="L178" i="1"/>
  <c r="K178" i="1"/>
  <c r="J178" i="1"/>
  <c r="I178" i="1"/>
  <c r="H178" i="1"/>
  <c r="G178" i="1"/>
  <c r="F178" i="1"/>
  <c r="E178" i="1"/>
  <c r="D178" i="1"/>
  <c r="D179" i="1" l="1"/>
  <c r="F179" i="1"/>
  <c r="H179" i="1"/>
  <c r="J179" i="1"/>
  <c r="L179" i="1"/>
  <c r="N179" i="1"/>
  <c r="D195" i="1"/>
  <c r="F195" i="1"/>
  <c r="H195" i="1"/>
  <c r="J195" i="1"/>
  <c r="L195" i="1"/>
  <c r="N195" i="1"/>
  <c r="E179" i="1"/>
  <c r="G179" i="1"/>
  <c r="I179" i="1"/>
  <c r="K179" i="1"/>
  <c r="M179" i="1"/>
  <c r="E195" i="1"/>
  <c r="G195" i="1"/>
  <c r="I195" i="1"/>
  <c r="K195" i="1"/>
  <c r="M195" i="1"/>
  <c r="G197" i="1" l="1"/>
  <c r="G198" i="1" s="1"/>
  <c r="G199" i="1" s="1"/>
</calcChain>
</file>

<file path=xl/sharedStrings.xml><?xml version="1.0" encoding="utf-8"?>
<sst xmlns="http://schemas.openxmlformats.org/spreadsheetml/2006/main" count="223" uniqueCount="123">
  <si>
    <t>СОГЛАСОВАНО:</t>
  </si>
  <si>
    <t>УТВЕРЖДЕНО:</t>
  </si>
  <si>
    <t>Управления Роспотребнадзора</t>
  </si>
  <si>
    <t>администрации Прохоровского района</t>
  </si>
  <si>
    <t xml:space="preserve">по Белгородской области </t>
  </si>
  <si>
    <t>в Губкинском районе</t>
  </si>
  <si>
    <t xml:space="preserve">                                                                                                                       Перспективное двухнедельное  меню</t>
  </si>
  <si>
    <t xml:space="preserve">                                                                для  учащихся 7-11 лет общеобразовательных учреждений Прохоровского района на осенне-зимний период</t>
  </si>
  <si>
    <t xml:space="preserve">                                                                                                                                  в 2020-2021 учебном году </t>
  </si>
  <si>
    <t>1-3 неделя</t>
  </si>
  <si>
    <t>Пищевые вещества мг</t>
  </si>
  <si>
    <t>калорийность</t>
  </si>
  <si>
    <t xml:space="preserve">                   Витамины мг</t>
  </si>
  <si>
    <t xml:space="preserve">                   Минеральные вещества мг</t>
  </si>
  <si>
    <t>стоимость</t>
  </si>
  <si>
    <t>№ ТК</t>
  </si>
  <si>
    <t>Наименование</t>
  </si>
  <si>
    <t>Выход (грамм)</t>
  </si>
  <si>
    <t>белки</t>
  </si>
  <si>
    <t>жиры</t>
  </si>
  <si>
    <t>углеводы</t>
  </si>
  <si>
    <t>Ккал</t>
  </si>
  <si>
    <t>В1</t>
  </si>
  <si>
    <t>С</t>
  </si>
  <si>
    <t>А</t>
  </si>
  <si>
    <t>Са</t>
  </si>
  <si>
    <t>Р</t>
  </si>
  <si>
    <t>Мg</t>
  </si>
  <si>
    <t>Fe</t>
  </si>
  <si>
    <t>Понедельник</t>
  </si>
  <si>
    <t>Завтрак</t>
  </si>
  <si>
    <t>Каша вязкая молочная из гречневой крупы</t>
  </si>
  <si>
    <t>Какао с молоком</t>
  </si>
  <si>
    <t>Батон пектиновый  с сыром</t>
  </si>
  <si>
    <t>Мёд пчелиный натуральный</t>
  </si>
  <si>
    <t>Итого:</t>
  </si>
  <si>
    <t>Молоко пастеризованное</t>
  </si>
  <si>
    <t>Обед</t>
  </si>
  <si>
    <t>Салат из свежей капусты</t>
  </si>
  <si>
    <t>Суп картофельный с бобовыми</t>
  </si>
  <si>
    <t>Колбасные изделия отварные</t>
  </si>
  <si>
    <t>Каша рисовая рассыпчатая</t>
  </si>
  <si>
    <t>180/5</t>
  </si>
  <si>
    <t>Хлеб ржано-пшеничный</t>
  </si>
  <si>
    <t>Кисель из яблок (сушеных)</t>
  </si>
  <si>
    <t>Всего</t>
  </si>
  <si>
    <t>Вторник</t>
  </si>
  <si>
    <t>Запеканка из творога с морковью со сметанным соусом</t>
  </si>
  <si>
    <t>Чай с сахаром</t>
  </si>
  <si>
    <t>Итого</t>
  </si>
  <si>
    <t>70/71</t>
  </si>
  <si>
    <t>Овощи натуральные (свежие или солёные)</t>
  </si>
  <si>
    <t>Суп картофельный с крупой</t>
  </si>
  <si>
    <t>Рыба тущеная с овощами</t>
  </si>
  <si>
    <t>Картофель отварной с маслом сливочным</t>
  </si>
  <si>
    <t>150/5</t>
  </si>
  <si>
    <t>Компот из смеси сухофруктов</t>
  </si>
  <si>
    <t>Среда</t>
  </si>
  <si>
    <t>Сыр порционный</t>
  </si>
  <si>
    <t>Напиток кофейный</t>
  </si>
  <si>
    <t>Суп картофельный с макаронными изделиями</t>
  </si>
  <si>
    <t>Плов с мясом цыплёнка-бройлера</t>
  </si>
  <si>
    <t>Яблоко</t>
  </si>
  <si>
    <t>Четверг</t>
  </si>
  <si>
    <t>Каша пшеничная молочная</t>
  </si>
  <si>
    <t>Бутерброд с маслом сливочным</t>
  </si>
  <si>
    <t>10/30</t>
  </si>
  <si>
    <t>Щи с картофелем и капустой</t>
  </si>
  <si>
    <t>Котлета мясная</t>
  </si>
  <si>
    <t>Каша гречневая рассыпчатая</t>
  </si>
  <si>
    <t>Компот из плодов сушёных</t>
  </si>
  <si>
    <t>Пятница</t>
  </si>
  <si>
    <t>Каша манная молочная жидкая</t>
  </si>
  <si>
    <t>Икра кабачковая</t>
  </si>
  <si>
    <t>Суп картофельный с рыбными консервами</t>
  </si>
  <si>
    <t>Рагу из цыплёнка-бройлера с овощами</t>
  </si>
  <si>
    <t>Сок яблочный</t>
  </si>
  <si>
    <t>2-4 неделя</t>
  </si>
  <si>
    <t>Макароны отварные с сыром и маслом сливочным</t>
  </si>
  <si>
    <t xml:space="preserve">Итого        </t>
  </si>
  <si>
    <t>Винегрет овощной</t>
  </si>
  <si>
    <t>Капуста тушёная</t>
  </si>
  <si>
    <t xml:space="preserve">Итого:         </t>
  </si>
  <si>
    <t xml:space="preserve">Всего:               </t>
  </si>
  <si>
    <t>Куриная фрикаделька</t>
  </si>
  <si>
    <t xml:space="preserve">Рис отварной </t>
  </si>
  <si>
    <t>Сырники со сметанным соусом</t>
  </si>
  <si>
    <t>160/15</t>
  </si>
  <si>
    <t>Котлета рыбная</t>
  </si>
  <si>
    <t>Каша пшеничная рассыпчатая с маслом сливочным</t>
  </si>
  <si>
    <t xml:space="preserve">  Итого:                  </t>
  </si>
  <si>
    <t>Суп "Крестьянский" с пшеном</t>
  </si>
  <si>
    <t>85/30</t>
  </si>
  <si>
    <t>Макаронные изделия отварные с маслом сливочным</t>
  </si>
  <si>
    <t>Каша гречневая молочная</t>
  </si>
  <si>
    <t>Борщ с картофелем и капустой</t>
  </si>
  <si>
    <t>Плов с курицей</t>
  </si>
  <si>
    <t>Суп  картофельный с макар. изд.</t>
  </si>
  <si>
    <t>Омлет натуральный</t>
  </si>
  <si>
    <t>Кофейный напиток</t>
  </si>
  <si>
    <t xml:space="preserve">Овощи свежие или солёные в нарезке </t>
  </si>
  <si>
    <t>Помидор (свежий или солёный) в нарезке</t>
  </si>
  <si>
    <t>Ляхова С.А.</t>
  </si>
  <si>
    <t>30/20</t>
  </si>
  <si>
    <t>Банан</t>
  </si>
  <si>
    <t xml:space="preserve">Бутерброд с маслом </t>
  </si>
  <si>
    <t>Огурец (свежий или солёный)  в нарезке</t>
  </si>
  <si>
    <t xml:space="preserve">Каша манная молочная </t>
  </si>
  <si>
    <t>Салат из моркови с яблоком</t>
  </si>
  <si>
    <t>Рассольник</t>
  </si>
  <si>
    <t>Тефтеля мясная со сметанным соусом</t>
  </si>
  <si>
    <t>160/5</t>
  </si>
  <si>
    <t>80/75</t>
  </si>
  <si>
    <t>Кисель плодово-ягодный  С-витамин.</t>
  </si>
  <si>
    <t>И.о. начальника территориального отдела</t>
  </si>
  <si>
    <t xml:space="preserve">                                     А.А.Голик</t>
  </si>
  <si>
    <t>130/20/5</t>
  </si>
  <si>
    <t>Итого за неделю</t>
  </si>
  <si>
    <t>Итого за 10 дней</t>
  </si>
  <si>
    <t>Среднедневное значение за 10 дней</t>
  </si>
  <si>
    <r>
      <t xml:space="preserve">"____" </t>
    </r>
    <r>
      <rPr>
        <b/>
        <u/>
        <sz val="11"/>
        <color indexed="64"/>
        <rFont val="Times New Roman"/>
        <family val="1"/>
        <charset val="204"/>
      </rPr>
      <t>августа</t>
    </r>
    <r>
      <rPr>
        <b/>
        <sz val="11"/>
        <color indexed="64"/>
        <rFont val="Times New Roman"/>
        <family val="1"/>
        <charset val="204"/>
      </rPr>
      <t xml:space="preserve"> 2020 года</t>
    </r>
  </si>
  <si>
    <t xml:space="preserve">Первый заместитель </t>
  </si>
  <si>
    <t>начальника управления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</si>
</sst>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indexed="64"/>
      <name val="Times New Roman"/>
      <family val="1"/>
      <charset val="204"/>
    </font>
    <font>
      <b/>
      <sz val="11"/>
      <color indexed="6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1" xfId="0" applyFont="1" applyBorder="1"/>
    <xf numFmtId="0" fontId="0" fillId="0" borderId="1" xfId="0" applyBorder="1"/>
    <xf numFmtId="2" fontId="3" fillId="0" borderId="1" xfId="0" applyNumberFormat="1" applyFont="1" applyBorder="1"/>
    <xf numFmtId="0" fontId="7" fillId="0" borderId="1" xfId="0" applyFont="1" applyBorder="1"/>
    <xf numFmtId="2" fontId="8" fillId="0" borderId="1" xfId="0" applyNumberFormat="1" applyFont="1" applyBorder="1"/>
    <xf numFmtId="2" fontId="6" fillId="0" borderId="1" xfId="0" applyNumberFormat="1" applyFont="1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2" fontId="0" fillId="0" borderId="1" xfId="0" applyNumberFormat="1" applyBorder="1"/>
    <xf numFmtId="0" fontId="9" fillId="0" borderId="1" xfId="0" applyFont="1" applyFill="1" applyBorder="1" applyAlignment="1">
      <alignment horizontal="right"/>
    </xf>
    <xf numFmtId="2" fontId="9" fillId="0" borderId="1" xfId="0" applyNumberFormat="1" applyFont="1" applyFill="1" applyBorder="1"/>
    <xf numFmtId="0" fontId="11" fillId="0" borderId="1" xfId="0" applyFont="1" applyFill="1" applyBorder="1" applyAlignment="1">
      <alignment horizontal="right"/>
    </xf>
    <xf numFmtId="0" fontId="11" fillId="0" borderId="1" xfId="0" applyFont="1" applyFill="1" applyBorder="1"/>
    <xf numFmtId="0" fontId="10" fillId="0" borderId="1" xfId="0" applyFont="1" applyBorder="1"/>
    <xf numFmtId="0" fontId="10" fillId="0" borderId="0" xfId="0" applyFont="1"/>
    <xf numFmtId="2" fontId="12" fillId="0" borderId="1" xfId="0" applyNumberFormat="1" applyFont="1" applyBorder="1"/>
    <xf numFmtId="0" fontId="12" fillId="0" borderId="1" xfId="0" applyFont="1" applyBorder="1"/>
    <xf numFmtId="0" fontId="9" fillId="0" borderId="1" xfId="0" applyFont="1" applyFill="1" applyBorder="1"/>
    <xf numFmtId="2" fontId="9" fillId="0" borderId="1" xfId="0" applyNumberFormat="1" applyFont="1" applyFill="1" applyBorder="1" applyAlignment="1">
      <alignment wrapText="1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wrapText="1"/>
    </xf>
    <xf numFmtId="0" fontId="9" fillId="0" borderId="1" xfId="0" applyFont="1" applyFill="1" applyBorder="1" applyAlignment="1">
      <alignment wrapText="1"/>
    </xf>
    <xf numFmtId="0" fontId="11" fillId="0" borderId="1" xfId="0" applyFont="1" applyBorder="1"/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wrapText="1"/>
    </xf>
    <xf numFmtId="49" fontId="11" fillId="0" borderId="1" xfId="0" applyNumberFormat="1" applyFont="1" applyBorder="1" applyAlignment="1">
      <alignment horizontal="right"/>
    </xf>
    <xf numFmtId="2" fontId="11" fillId="0" borderId="1" xfId="0" applyNumberFormat="1" applyFont="1" applyBorder="1"/>
    <xf numFmtId="2" fontId="11" fillId="0" borderId="1" xfId="0" applyNumberFormat="1" applyFont="1" applyFill="1" applyBorder="1"/>
    <xf numFmtId="0" fontId="13" fillId="0" borderId="1" xfId="0" applyFont="1" applyBorder="1"/>
    <xf numFmtId="2" fontId="13" fillId="0" borderId="1" xfId="0" applyNumberFormat="1" applyFont="1" applyBorder="1"/>
    <xf numFmtId="0" fontId="11" fillId="0" borderId="0" xfId="0" applyFont="1"/>
    <xf numFmtId="2" fontId="11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right"/>
    </xf>
    <xf numFmtId="2" fontId="11" fillId="0" borderId="2" xfId="0" applyNumberFormat="1" applyFont="1" applyFill="1" applyBorder="1"/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/>
    </xf>
    <xf numFmtId="2" fontId="1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2" fontId="13" fillId="0" borderId="1" xfId="0" applyNumberFormat="1" applyFont="1" applyFill="1" applyBorder="1"/>
    <xf numFmtId="2" fontId="11" fillId="0" borderId="1" xfId="0" applyNumberFormat="1" applyFont="1" applyFill="1" applyBorder="1" applyAlignment="1">
      <alignment wrapText="1"/>
    </xf>
    <xf numFmtId="2" fontId="11" fillId="0" borderId="2" xfId="0" applyNumberFormat="1" applyFont="1" applyFill="1" applyBorder="1" applyAlignment="1">
      <alignment wrapText="1"/>
    </xf>
    <xf numFmtId="2" fontId="11" fillId="0" borderId="1" xfId="0" applyNumberFormat="1" applyFont="1" applyFill="1" applyBorder="1" applyAlignment="1">
      <alignment horizontal="right"/>
    </xf>
    <xf numFmtId="0" fontId="11" fillId="0" borderId="1" xfId="0" applyFont="1" applyBorder="1" applyAlignment="1">
      <alignment horizontal="right" wrapText="1"/>
    </xf>
    <xf numFmtId="0" fontId="11" fillId="0" borderId="1" xfId="0" applyFont="1" applyBorder="1" applyAlignment="1">
      <alignment horizontal="right" vertical="top" wrapText="1"/>
    </xf>
    <xf numFmtId="2" fontId="11" fillId="0" borderId="1" xfId="0" applyNumberFormat="1" applyFont="1" applyBorder="1" applyAlignment="1">
      <alignment horizontal="right" vertical="top" wrapText="1"/>
    </xf>
    <xf numFmtId="2" fontId="11" fillId="0" borderId="1" xfId="0" applyNumberFormat="1" applyFont="1" applyFill="1" applyBorder="1" applyAlignment="1">
      <alignment horizontal="right" wrapText="1"/>
    </xf>
    <xf numFmtId="2" fontId="11" fillId="0" borderId="1" xfId="0" applyNumberFormat="1" applyFont="1" applyBorder="1" applyAlignment="1">
      <alignment horizontal="right"/>
    </xf>
    <xf numFmtId="2" fontId="11" fillId="0" borderId="1" xfId="0" applyNumberFormat="1" applyFont="1" applyBorder="1" applyAlignment="1">
      <alignment horizontal="right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2" fontId="11" fillId="0" borderId="1" xfId="0" applyNumberFormat="1" applyFont="1" applyBorder="1" applyAlignment="1">
      <alignment vertical="top" wrapText="1"/>
    </xf>
    <xf numFmtId="0" fontId="13" fillId="0" borderId="1" xfId="0" applyFont="1" applyBorder="1" applyAlignment="1">
      <alignment horizontal="right"/>
    </xf>
    <xf numFmtId="2" fontId="13" fillId="0" borderId="1" xfId="0" applyNumberFormat="1" applyFont="1" applyBorder="1" applyAlignment="1">
      <alignment horizontal="right"/>
    </xf>
    <xf numFmtId="0" fontId="2" fillId="0" borderId="0" xfId="0" applyFont="1"/>
    <xf numFmtId="0" fontId="9" fillId="0" borderId="1" xfId="0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right"/>
    </xf>
    <xf numFmtId="0" fontId="13" fillId="0" borderId="1" xfId="0" applyFont="1" applyBorder="1" applyAlignment="1">
      <alignment horizontal="center"/>
    </xf>
    <xf numFmtId="0" fontId="11" fillId="0" borderId="1" xfId="0" applyFont="1" applyBorder="1"/>
    <xf numFmtId="0" fontId="4" fillId="0" borderId="0" xfId="0" applyFont="1"/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3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0" fontId="13" fillId="0" borderId="2" xfId="0" applyFont="1" applyBorder="1"/>
    <xf numFmtId="0" fontId="13" fillId="0" borderId="3" xfId="0" applyFont="1" applyBorder="1"/>
    <xf numFmtId="2" fontId="13" fillId="0" borderId="3" xfId="0" applyNumberFormat="1" applyFont="1" applyBorder="1"/>
    <xf numFmtId="2" fontId="13" fillId="0" borderId="4" xfId="0" applyNumberFormat="1" applyFont="1" applyBorder="1"/>
    <xf numFmtId="0" fontId="13" fillId="0" borderId="0" xfId="0" applyFont="1"/>
    <xf numFmtId="0" fontId="1" fillId="0" borderId="0" xfId="0" applyFont="1"/>
    <xf numFmtId="0" fontId="13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shrinkToFit="1"/>
    </xf>
    <xf numFmtId="0" fontId="7" fillId="0" borderId="0" xfId="0" applyFont="1" applyAlignment="1">
      <alignment horizontal="left" shrinkToFi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3" fillId="0" borderId="1" xfId="0" applyFont="1" applyBorder="1"/>
    <xf numFmtId="0" fontId="13" fillId="0" borderId="1" xfId="0" applyFont="1" applyBorder="1" applyAlignment="1">
      <alignment wrapText="1"/>
    </xf>
    <xf numFmtId="2" fontId="13" fillId="0" borderId="1" xfId="0" applyNumberFormat="1" applyFont="1" applyBorder="1" applyAlignment="1">
      <alignment wrapText="1"/>
    </xf>
    <xf numFmtId="0" fontId="8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3"/>
  <sheetViews>
    <sheetView tabSelected="1" topLeftCell="A191" zoomScaleNormal="100" workbookViewId="0">
      <selection sqref="A1:N199"/>
    </sheetView>
  </sheetViews>
  <sheetFormatPr defaultColWidth="9.109375" defaultRowHeight="14.4" customHeight="1" x14ac:dyDescent="0.3"/>
  <cols>
    <col min="1" max="1" width="5.44140625" style="1" customWidth="1"/>
    <col min="2" max="2" width="25.21875" customWidth="1"/>
    <col min="3" max="3" width="7.33203125" customWidth="1"/>
    <col min="4" max="4" width="7.44140625" customWidth="1"/>
    <col min="5" max="6" width="7.5546875" customWidth="1"/>
    <col min="7" max="7" width="10.5546875" style="2" customWidth="1"/>
    <col min="8" max="8" width="7.5546875" customWidth="1"/>
    <col min="9" max="10" width="7.33203125" customWidth="1"/>
    <col min="11" max="11" width="8" customWidth="1"/>
    <col min="15" max="15" width="0" hidden="1"/>
  </cols>
  <sheetData>
    <row r="1" spans="1:14" ht="14.4" customHeight="1" x14ac:dyDescent="0.3">
      <c r="B1" s="2"/>
      <c r="C1" s="2"/>
      <c r="D1" s="2"/>
      <c r="E1" s="2"/>
      <c r="F1" s="2"/>
      <c r="H1" s="2"/>
      <c r="I1" s="2"/>
      <c r="J1" s="2"/>
      <c r="K1" s="2"/>
      <c r="L1" s="2"/>
      <c r="M1" s="2"/>
      <c r="N1" s="2"/>
    </row>
    <row r="2" spans="1:14" ht="14.4" customHeight="1" x14ac:dyDescent="0.3">
      <c r="B2" s="2"/>
      <c r="C2" s="2"/>
      <c r="D2" s="2"/>
      <c r="E2" s="2"/>
      <c r="F2" s="2"/>
      <c r="H2" s="2"/>
      <c r="I2" s="2"/>
      <c r="J2" s="2"/>
      <c r="K2" s="2"/>
      <c r="L2" s="2"/>
      <c r="M2" s="2"/>
      <c r="N2" s="2"/>
    </row>
    <row r="3" spans="1:14" ht="14.4" customHeight="1" x14ac:dyDescent="0.3">
      <c r="B3" s="80" t="s">
        <v>0</v>
      </c>
      <c r="C3" s="80"/>
      <c r="D3" s="36"/>
      <c r="E3" s="36"/>
      <c r="F3" s="36"/>
      <c r="G3" s="82" t="s">
        <v>1</v>
      </c>
      <c r="H3" s="36"/>
      <c r="I3" s="81"/>
      <c r="J3" s="81"/>
      <c r="K3" s="82"/>
      <c r="L3" s="82"/>
      <c r="M3" s="3"/>
      <c r="N3" s="4"/>
    </row>
    <row r="4" spans="1:14" ht="14.4" customHeight="1" x14ac:dyDescent="0.3">
      <c r="B4" s="82" t="s">
        <v>114</v>
      </c>
      <c r="C4" s="82"/>
      <c r="D4" s="36"/>
      <c r="E4" s="36"/>
      <c r="F4" s="36"/>
      <c r="G4" s="82" t="s">
        <v>121</v>
      </c>
      <c r="H4" s="36"/>
      <c r="I4" s="81"/>
      <c r="J4" s="82"/>
      <c r="K4" s="82"/>
      <c r="L4" s="82"/>
      <c r="M4" s="3"/>
      <c r="N4" s="4"/>
    </row>
    <row r="5" spans="1:14" ht="14.4" customHeight="1" x14ac:dyDescent="0.3">
      <c r="B5" s="82" t="s">
        <v>2</v>
      </c>
      <c r="C5" s="82"/>
      <c r="D5" s="36"/>
      <c r="E5" s="36"/>
      <c r="F5" s="36"/>
      <c r="G5" s="82" t="s">
        <v>122</v>
      </c>
      <c r="H5" s="36"/>
      <c r="I5" s="81"/>
      <c r="J5" s="82"/>
      <c r="K5" s="82"/>
      <c r="L5" s="82"/>
      <c r="M5" s="3"/>
      <c r="N5" s="4"/>
    </row>
    <row r="6" spans="1:14" ht="14.4" customHeight="1" x14ac:dyDescent="0.3">
      <c r="B6" s="80" t="s">
        <v>4</v>
      </c>
      <c r="C6" s="80"/>
      <c r="D6" s="36"/>
      <c r="E6" s="36"/>
      <c r="F6" s="36"/>
      <c r="G6" s="82" t="s">
        <v>3</v>
      </c>
      <c r="H6" s="36"/>
      <c r="I6" s="82"/>
      <c r="J6" s="82"/>
      <c r="K6" s="82"/>
      <c r="L6" s="82"/>
      <c r="M6" s="3"/>
      <c r="N6" s="4"/>
    </row>
    <row r="7" spans="1:14" ht="14.4" customHeight="1" x14ac:dyDescent="0.3">
      <c r="B7" s="80" t="s">
        <v>5</v>
      </c>
      <c r="C7" s="80"/>
      <c r="D7" s="36"/>
      <c r="E7" s="36"/>
      <c r="F7" s="36"/>
      <c r="G7" s="36"/>
      <c r="H7" s="36"/>
      <c r="I7" s="82"/>
      <c r="J7" s="82"/>
      <c r="K7" s="82"/>
      <c r="L7" s="82"/>
      <c r="M7" s="3"/>
      <c r="N7" s="4"/>
    </row>
    <row r="8" spans="1:14" ht="14.4" customHeight="1" x14ac:dyDescent="0.3">
      <c r="B8" s="80" t="s">
        <v>115</v>
      </c>
      <c r="C8" s="80"/>
      <c r="D8" s="36"/>
      <c r="E8" s="36"/>
      <c r="F8" s="36"/>
      <c r="G8" s="83" t="s">
        <v>102</v>
      </c>
      <c r="H8" s="83"/>
      <c r="I8" s="83"/>
      <c r="J8" s="83"/>
      <c r="K8" s="83"/>
      <c r="L8" s="83"/>
      <c r="M8" s="3"/>
      <c r="N8" s="4"/>
    </row>
    <row r="9" spans="1:14" ht="14.4" customHeight="1" x14ac:dyDescent="0.3">
      <c r="B9" s="82" t="s">
        <v>120</v>
      </c>
      <c r="C9" s="82"/>
      <c r="D9" s="36"/>
      <c r="E9" s="36"/>
      <c r="F9" s="36"/>
      <c r="G9" s="85" t="s">
        <v>120</v>
      </c>
      <c r="H9" s="85"/>
      <c r="I9" s="85"/>
      <c r="J9" s="85"/>
      <c r="K9" s="85"/>
      <c r="L9" s="85"/>
      <c r="M9" s="3"/>
      <c r="N9" s="4"/>
    </row>
    <row r="10" spans="1:14" s="2" customFormat="1" ht="14.4" customHeight="1" x14ac:dyDescent="0.3">
      <c r="A10" s="1"/>
      <c r="B10" s="82"/>
      <c r="C10" s="82"/>
      <c r="D10" s="36"/>
      <c r="E10" s="36"/>
      <c r="F10" s="36"/>
      <c r="G10" s="84"/>
      <c r="H10" s="84"/>
      <c r="I10" s="84"/>
      <c r="J10" s="84"/>
      <c r="K10" s="84"/>
      <c r="L10" s="84"/>
      <c r="M10" s="67"/>
      <c r="N10" s="4"/>
    </row>
    <row r="11" spans="1:14" s="2" customFormat="1" ht="14.4" customHeight="1" x14ac:dyDescent="0.3">
      <c r="A11" s="1"/>
      <c r="B11" s="82"/>
      <c r="C11" s="82"/>
      <c r="D11" s="36"/>
      <c r="E11" s="36"/>
      <c r="F11" s="36"/>
      <c r="G11" s="84"/>
      <c r="H11" s="84"/>
      <c r="I11" s="84"/>
      <c r="J11" s="84"/>
      <c r="K11" s="84"/>
      <c r="L11" s="84"/>
      <c r="M11" s="67"/>
      <c r="N11" s="4"/>
    </row>
    <row r="12" spans="1:14" ht="14.4" customHeight="1" x14ac:dyDescent="0.3">
      <c r="B12" s="82"/>
      <c r="C12" s="82"/>
      <c r="D12" s="36"/>
      <c r="E12" s="36"/>
      <c r="F12" s="36"/>
      <c r="G12" s="36"/>
      <c r="H12" s="36"/>
      <c r="I12" s="82"/>
      <c r="J12" s="82"/>
      <c r="K12" s="82"/>
      <c r="L12" s="82"/>
      <c r="M12" s="3"/>
      <c r="N12" s="4"/>
    </row>
    <row r="13" spans="1:14" ht="14.4" customHeight="1" x14ac:dyDescent="0.3">
      <c r="B13" s="86" t="s">
        <v>6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</row>
    <row r="14" spans="1:14" ht="14.4" customHeight="1" x14ac:dyDescent="0.3">
      <c r="B14" s="88" t="s">
        <v>7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</row>
    <row r="15" spans="1:14" ht="14.4" customHeight="1" x14ac:dyDescent="0.3">
      <c r="B15" s="86" t="s">
        <v>8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</row>
    <row r="16" spans="1:14" s="2" customFormat="1" ht="14.4" customHeight="1" x14ac:dyDescent="0.3">
      <c r="A16" s="1"/>
      <c r="B16" s="90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</row>
    <row r="17" spans="1:15" s="2" customFormat="1" ht="14.4" customHeight="1" x14ac:dyDescent="0.3">
      <c r="A17" s="1"/>
      <c r="B17" s="90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</row>
    <row r="18" spans="1:15" ht="14.4" customHeight="1" x14ac:dyDescent="0.3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5" ht="14.4" customHeight="1" x14ac:dyDescent="0.3">
      <c r="A19" s="82"/>
      <c r="B19" s="65" t="s">
        <v>9</v>
      </c>
      <c r="C19" s="34"/>
      <c r="D19" s="68" t="s">
        <v>10</v>
      </c>
      <c r="E19" s="68"/>
      <c r="F19" s="68"/>
      <c r="G19" s="34" t="s">
        <v>11</v>
      </c>
      <c r="H19" s="92" t="s">
        <v>12</v>
      </c>
      <c r="I19" s="92"/>
      <c r="J19" s="92"/>
      <c r="K19" s="93" t="s">
        <v>13</v>
      </c>
      <c r="L19" s="93"/>
      <c r="M19" s="93"/>
      <c r="N19" s="93"/>
      <c r="O19" s="7" t="s">
        <v>14</v>
      </c>
    </row>
    <row r="20" spans="1:15" ht="26.4" customHeight="1" x14ac:dyDescent="0.3">
      <c r="A20" s="34" t="s">
        <v>15</v>
      </c>
      <c r="B20" s="65" t="s">
        <v>16</v>
      </c>
      <c r="C20" s="94" t="s">
        <v>17</v>
      </c>
      <c r="D20" s="34" t="s">
        <v>18</v>
      </c>
      <c r="E20" s="34" t="s">
        <v>19</v>
      </c>
      <c r="F20" s="95" t="s">
        <v>20</v>
      </c>
      <c r="G20" s="34" t="s">
        <v>21</v>
      </c>
      <c r="H20" s="34" t="s">
        <v>22</v>
      </c>
      <c r="I20" s="34" t="s">
        <v>23</v>
      </c>
      <c r="J20" s="34" t="s">
        <v>24</v>
      </c>
      <c r="K20" s="34" t="s">
        <v>25</v>
      </c>
      <c r="L20" s="34" t="s">
        <v>26</v>
      </c>
      <c r="M20" s="34" t="s">
        <v>27</v>
      </c>
      <c r="N20" s="34" t="s">
        <v>28</v>
      </c>
      <c r="O20" s="7"/>
    </row>
    <row r="21" spans="1:15" ht="14.4" customHeight="1" x14ac:dyDescent="0.3">
      <c r="A21" s="28"/>
      <c r="B21" s="68" t="s">
        <v>29</v>
      </c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7"/>
    </row>
    <row r="22" spans="1:15" ht="14.4" customHeight="1" x14ac:dyDescent="0.3">
      <c r="A22" s="28"/>
      <c r="B22" s="68" t="s">
        <v>30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7"/>
    </row>
    <row r="23" spans="1:15" ht="27" customHeight="1" x14ac:dyDescent="0.3">
      <c r="A23" s="28">
        <v>173</v>
      </c>
      <c r="B23" s="38" t="s">
        <v>31</v>
      </c>
      <c r="C23" s="17">
        <v>200</v>
      </c>
      <c r="D23" s="33">
        <v>6.59</v>
      </c>
      <c r="E23" s="33">
        <v>1.21</v>
      </c>
      <c r="F23" s="33">
        <v>38.9</v>
      </c>
      <c r="G23" s="33">
        <v>370</v>
      </c>
      <c r="H23" s="33">
        <v>0.1</v>
      </c>
      <c r="I23" s="33">
        <v>5.0000000000000001E-3</v>
      </c>
      <c r="J23" s="33">
        <v>0</v>
      </c>
      <c r="K23" s="33">
        <v>13.7</v>
      </c>
      <c r="L23" s="33">
        <v>136.5</v>
      </c>
      <c r="M23" s="33">
        <v>99.5</v>
      </c>
      <c r="N23" s="33">
        <v>1.6</v>
      </c>
      <c r="O23" s="8">
        <v>7.4</v>
      </c>
    </row>
    <row r="24" spans="1:15" s="2" customFormat="1" x14ac:dyDescent="0.3">
      <c r="A24" s="28">
        <v>382</v>
      </c>
      <c r="B24" s="28" t="s">
        <v>32</v>
      </c>
      <c r="C24" s="17">
        <v>200</v>
      </c>
      <c r="D24" s="18">
        <v>3.15</v>
      </c>
      <c r="E24" s="18">
        <v>2.72</v>
      </c>
      <c r="F24" s="18">
        <v>12.96</v>
      </c>
      <c r="G24" s="18">
        <v>150.80000000000001</v>
      </c>
      <c r="H24" s="18">
        <v>0.04</v>
      </c>
      <c r="I24" s="18">
        <v>1.2</v>
      </c>
      <c r="J24" s="18">
        <v>18</v>
      </c>
      <c r="K24" s="18">
        <v>114.7</v>
      </c>
      <c r="L24" s="18">
        <v>95.9</v>
      </c>
      <c r="M24" s="18">
        <v>16.7</v>
      </c>
      <c r="N24" s="18">
        <v>0.41</v>
      </c>
      <c r="O24" s="8"/>
    </row>
    <row r="25" spans="1:15" s="2" customFormat="1" x14ac:dyDescent="0.3">
      <c r="A25" s="28">
        <v>3</v>
      </c>
      <c r="B25" s="28" t="s">
        <v>33</v>
      </c>
      <c r="C25" s="39" t="s">
        <v>103</v>
      </c>
      <c r="D25" s="33">
        <v>5.8</v>
      </c>
      <c r="E25" s="33">
        <v>8.5</v>
      </c>
      <c r="F25" s="33">
        <v>13.38</v>
      </c>
      <c r="G25" s="33">
        <v>154</v>
      </c>
      <c r="H25" s="33">
        <v>0.11</v>
      </c>
      <c r="I25" s="33">
        <v>0.26</v>
      </c>
      <c r="J25" s="33">
        <v>0.9</v>
      </c>
      <c r="K25" s="33">
        <v>205</v>
      </c>
      <c r="L25" s="33">
        <v>91.59</v>
      </c>
      <c r="M25" s="33">
        <v>12.37</v>
      </c>
      <c r="N25" s="33">
        <v>0.88</v>
      </c>
      <c r="O25" s="9">
        <v>8.9700000000000006</v>
      </c>
    </row>
    <row r="26" spans="1:15" x14ac:dyDescent="0.3">
      <c r="A26" s="28">
        <v>385</v>
      </c>
      <c r="B26" s="28" t="s">
        <v>36</v>
      </c>
      <c r="C26" s="28">
        <v>200</v>
      </c>
      <c r="D26" s="33">
        <v>5.6</v>
      </c>
      <c r="E26" s="33">
        <v>6.4</v>
      </c>
      <c r="F26" s="33">
        <v>9.4</v>
      </c>
      <c r="G26" s="33">
        <v>118</v>
      </c>
      <c r="H26" s="33">
        <v>0.1</v>
      </c>
      <c r="I26" s="33">
        <v>3</v>
      </c>
      <c r="J26" s="33">
        <v>6.6</v>
      </c>
      <c r="K26" s="33">
        <v>238</v>
      </c>
      <c r="L26" s="33">
        <v>186</v>
      </c>
      <c r="M26" s="33">
        <v>26</v>
      </c>
      <c r="N26" s="33">
        <v>0.1</v>
      </c>
      <c r="O26" s="8">
        <v>8.4</v>
      </c>
    </row>
    <row r="27" spans="1:15" ht="14.4" customHeight="1" x14ac:dyDescent="0.3">
      <c r="A27" s="28"/>
      <c r="B27" s="28" t="s">
        <v>34</v>
      </c>
      <c r="C27" s="28">
        <v>10</v>
      </c>
      <c r="D27" s="33">
        <v>0</v>
      </c>
      <c r="E27" s="33">
        <v>0</v>
      </c>
      <c r="F27" s="33">
        <v>80.3</v>
      </c>
      <c r="G27" s="33">
        <v>33.799999999999997</v>
      </c>
      <c r="H27" s="33">
        <v>0.19</v>
      </c>
      <c r="I27" s="33">
        <v>53.93</v>
      </c>
      <c r="J27" s="33">
        <v>0</v>
      </c>
      <c r="K27" s="33">
        <v>104.7</v>
      </c>
      <c r="L27" s="33">
        <v>520.47</v>
      </c>
      <c r="M27" s="33">
        <v>0</v>
      </c>
      <c r="N27" s="33">
        <v>2.56</v>
      </c>
      <c r="O27" s="8">
        <v>5.4</v>
      </c>
    </row>
    <row r="28" spans="1:15" s="20" customFormat="1" ht="14.4" customHeight="1" x14ac:dyDescent="0.3">
      <c r="A28" s="34"/>
      <c r="B28" s="34" t="s">
        <v>35</v>
      </c>
      <c r="C28" s="34"/>
      <c r="D28" s="35">
        <f>D23+D24+D25+D26+D27</f>
        <v>21.14</v>
      </c>
      <c r="E28" s="35">
        <f t="shared" ref="E28:N28" si="0">E23+E24+E25+E26+E27</f>
        <v>18.829999999999998</v>
      </c>
      <c r="F28" s="35">
        <f t="shared" si="0"/>
        <v>154.94</v>
      </c>
      <c r="G28" s="35">
        <f t="shared" si="0"/>
        <v>826.59999999999991</v>
      </c>
      <c r="H28" s="35">
        <f t="shared" si="0"/>
        <v>0.54</v>
      </c>
      <c r="I28" s="35">
        <f t="shared" si="0"/>
        <v>58.394999999999996</v>
      </c>
      <c r="J28" s="35">
        <f t="shared" si="0"/>
        <v>25.5</v>
      </c>
      <c r="K28" s="35">
        <f t="shared" si="0"/>
        <v>676.1</v>
      </c>
      <c r="L28" s="35">
        <f t="shared" si="0"/>
        <v>1030.46</v>
      </c>
      <c r="M28" s="35">
        <f t="shared" si="0"/>
        <v>154.57</v>
      </c>
      <c r="N28" s="35">
        <f t="shared" si="0"/>
        <v>5.5500000000000007</v>
      </c>
      <c r="O28" s="19"/>
    </row>
    <row r="29" spans="1:15" ht="14.4" customHeight="1" x14ac:dyDescent="0.3">
      <c r="A29" s="28"/>
      <c r="B29" s="69" t="s">
        <v>37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1"/>
      <c r="O29" s="7"/>
    </row>
    <row r="30" spans="1:15" ht="14.4" customHeight="1" x14ac:dyDescent="0.3">
      <c r="A30" s="28">
        <v>45</v>
      </c>
      <c r="B30" s="38" t="s">
        <v>38</v>
      </c>
      <c r="C30" s="28">
        <v>60</v>
      </c>
      <c r="D30" s="32">
        <v>0.84</v>
      </c>
      <c r="E30" s="32">
        <v>2.76</v>
      </c>
      <c r="F30" s="32">
        <v>5.88</v>
      </c>
      <c r="G30" s="32">
        <v>51.6</v>
      </c>
      <c r="H30" s="33">
        <v>0.05</v>
      </c>
      <c r="I30" s="33">
        <v>4.8</v>
      </c>
      <c r="J30" s="33">
        <v>0</v>
      </c>
      <c r="K30" s="33">
        <v>10.48</v>
      </c>
      <c r="L30" s="33">
        <v>29.48</v>
      </c>
      <c r="M30" s="33">
        <v>9.52</v>
      </c>
      <c r="N30" s="40">
        <v>0.41</v>
      </c>
      <c r="O30" s="9"/>
    </row>
    <row r="31" spans="1:15" ht="27" customHeight="1" x14ac:dyDescent="0.3">
      <c r="A31" s="28">
        <v>102</v>
      </c>
      <c r="B31" s="38" t="s">
        <v>39</v>
      </c>
      <c r="C31" s="28">
        <v>250</v>
      </c>
      <c r="D31" s="33">
        <v>0.05</v>
      </c>
      <c r="E31" s="33">
        <v>4.8</v>
      </c>
      <c r="F31" s="33">
        <v>0</v>
      </c>
      <c r="G31" s="33">
        <v>163.75</v>
      </c>
      <c r="H31" s="33">
        <v>29.48</v>
      </c>
      <c r="I31" s="33">
        <v>9.52</v>
      </c>
      <c r="J31" s="40">
        <v>0.41</v>
      </c>
      <c r="K31" s="33">
        <v>71.14</v>
      </c>
      <c r="L31" s="33">
        <v>104.4</v>
      </c>
      <c r="M31" s="33">
        <v>10.78</v>
      </c>
      <c r="N31" s="40">
        <v>2.4500000000000002</v>
      </c>
      <c r="O31" s="9"/>
    </row>
    <row r="32" spans="1:15" ht="26.4" customHeight="1" x14ac:dyDescent="0.3">
      <c r="A32" s="28"/>
      <c r="B32" s="41" t="s">
        <v>40</v>
      </c>
      <c r="C32" s="39">
        <v>80</v>
      </c>
      <c r="D32" s="32">
        <v>11.3</v>
      </c>
      <c r="E32" s="32">
        <v>7.1</v>
      </c>
      <c r="F32" s="32">
        <v>43.7</v>
      </c>
      <c r="G32" s="32">
        <v>273.2</v>
      </c>
      <c r="H32" s="32">
        <v>8.6999999999999994E-2</v>
      </c>
      <c r="I32" s="32">
        <v>6.93</v>
      </c>
      <c r="J32" s="32">
        <v>81.7</v>
      </c>
      <c r="K32" s="32">
        <v>70.98</v>
      </c>
      <c r="L32" s="32">
        <v>142.5</v>
      </c>
      <c r="M32" s="32">
        <v>37.08</v>
      </c>
      <c r="N32" s="32">
        <v>1.32</v>
      </c>
      <c r="O32" s="7"/>
    </row>
    <row r="33" spans="1:15" s="2" customFormat="1" ht="26.25" customHeight="1" x14ac:dyDescent="0.3">
      <c r="A33" s="28">
        <v>304</v>
      </c>
      <c r="B33" s="42" t="s">
        <v>41</v>
      </c>
      <c r="C33" s="43" t="s">
        <v>42</v>
      </c>
      <c r="D33" s="44">
        <v>9.01</v>
      </c>
      <c r="E33" s="44">
        <v>7.55</v>
      </c>
      <c r="F33" s="44">
        <v>48.89</v>
      </c>
      <c r="G33" s="44">
        <v>299.5</v>
      </c>
      <c r="H33" s="44">
        <v>0.23</v>
      </c>
      <c r="I33" s="44">
        <v>2.57</v>
      </c>
      <c r="J33" s="44">
        <v>0</v>
      </c>
      <c r="K33" s="44">
        <v>11.52</v>
      </c>
      <c r="L33" s="44">
        <v>240.35</v>
      </c>
      <c r="M33" s="44">
        <v>36</v>
      </c>
      <c r="N33" s="44">
        <v>7.35</v>
      </c>
      <c r="O33" s="7"/>
    </row>
    <row r="34" spans="1:15" ht="14.4" customHeight="1" x14ac:dyDescent="0.3">
      <c r="A34" s="45"/>
      <c r="B34" s="28" t="s">
        <v>43</v>
      </c>
      <c r="C34" s="28">
        <v>60</v>
      </c>
      <c r="D34" s="33">
        <v>4.8</v>
      </c>
      <c r="E34" s="33">
        <v>6</v>
      </c>
      <c r="F34" s="33">
        <v>29.3</v>
      </c>
      <c r="G34" s="33">
        <v>43.4</v>
      </c>
      <c r="H34" s="33">
        <v>0.03</v>
      </c>
      <c r="I34" s="33">
        <v>0.04</v>
      </c>
      <c r="J34" s="33">
        <v>0</v>
      </c>
      <c r="K34" s="33">
        <v>15.3</v>
      </c>
      <c r="L34" s="33">
        <v>43.32</v>
      </c>
      <c r="M34" s="33">
        <v>13</v>
      </c>
      <c r="N34" s="33">
        <v>1.5</v>
      </c>
      <c r="O34" s="9"/>
    </row>
    <row r="35" spans="1:15" s="2" customFormat="1" x14ac:dyDescent="0.3">
      <c r="A35" s="28">
        <v>354</v>
      </c>
      <c r="B35" s="38" t="s">
        <v>44</v>
      </c>
      <c r="C35" s="28">
        <v>200</v>
      </c>
      <c r="D35" s="32">
        <v>0.4</v>
      </c>
      <c r="E35" s="32">
        <v>0</v>
      </c>
      <c r="F35" s="32">
        <v>39.6</v>
      </c>
      <c r="G35" s="32">
        <v>159</v>
      </c>
      <c r="H35" s="33">
        <v>0.01</v>
      </c>
      <c r="I35" s="33">
        <v>0.36</v>
      </c>
      <c r="J35" s="33">
        <v>0</v>
      </c>
      <c r="K35" s="33">
        <v>13.92</v>
      </c>
      <c r="L35" s="33">
        <v>13.89</v>
      </c>
      <c r="M35" s="33">
        <v>8.0399999999999991</v>
      </c>
      <c r="N35" s="33">
        <v>0.05</v>
      </c>
      <c r="O35" s="9"/>
    </row>
    <row r="36" spans="1:15" s="20" customFormat="1" ht="14.4" customHeight="1" x14ac:dyDescent="0.3">
      <c r="A36" s="34"/>
      <c r="B36" s="34" t="s">
        <v>35</v>
      </c>
      <c r="C36" s="46"/>
      <c r="D36" s="46">
        <f>D30+D31+D32+D33+D34+D35</f>
        <v>26.400000000000002</v>
      </c>
      <c r="E36" s="46">
        <f t="shared" ref="E36:N36" si="1">E30+E31+E32+E33+E34+E35</f>
        <v>28.21</v>
      </c>
      <c r="F36" s="46">
        <f t="shared" si="1"/>
        <v>167.37</v>
      </c>
      <c r="G36" s="46">
        <f t="shared" si="1"/>
        <v>990.44999999999993</v>
      </c>
      <c r="H36" s="46">
        <f t="shared" si="1"/>
        <v>29.887000000000004</v>
      </c>
      <c r="I36" s="46">
        <f t="shared" si="1"/>
        <v>24.22</v>
      </c>
      <c r="J36" s="46">
        <f t="shared" si="1"/>
        <v>82.11</v>
      </c>
      <c r="K36" s="46">
        <f t="shared" si="1"/>
        <v>193.34000000000003</v>
      </c>
      <c r="L36" s="46">
        <f t="shared" si="1"/>
        <v>573.94000000000005</v>
      </c>
      <c r="M36" s="46">
        <f t="shared" si="1"/>
        <v>114.41999999999999</v>
      </c>
      <c r="N36" s="46">
        <f t="shared" si="1"/>
        <v>13.080000000000002</v>
      </c>
      <c r="O36" s="21"/>
    </row>
    <row r="37" spans="1:15" s="20" customFormat="1" ht="14.4" customHeight="1" x14ac:dyDescent="0.3">
      <c r="A37" s="34"/>
      <c r="B37" s="34" t="s">
        <v>45</v>
      </c>
      <c r="C37" s="34"/>
      <c r="D37" s="35">
        <f>D36+D28</f>
        <v>47.540000000000006</v>
      </c>
      <c r="E37" s="35">
        <f t="shared" ref="E37:N37" si="2">E36+E28</f>
        <v>47.04</v>
      </c>
      <c r="F37" s="35">
        <f t="shared" si="2"/>
        <v>322.31</v>
      </c>
      <c r="G37" s="35">
        <f t="shared" si="2"/>
        <v>1817.0499999999997</v>
      </c>
      <c r="H37" s="35">
        <f t="shared" si="2"/>
        <v>30.427000000000003</v>
      </c>
      <c r="I37" s="35">
        <f t="shared" si="2"/>
        <v>82.614999999999995</v>
      </c>
      <c r="J37" s="35">
        <f t="shared" si="2"/>
        <v>107.61</v>
      </c>
      <c r="K37" s="35">
        <f t="shared" si="2"/>
        <v>869.44</v>
      </c>
      <c r="L37" s="35">
        <f t="shared" si="2"/>
        <v>1604.4</v>
      </c>
      <c r="M37" s="35">
        <f t="shared" si="2"/>
        <v>268.99</v>
      </c>
      <c r="N37" s="35">
        <f t="shared" si="2"/>
        <v>18.630000000000003</v>
      </c>
      <c r="O37" s="22"/>
    </row>
    <row r="38" spans="1:15" ht="14.4" customHeight="1" x14ac:dyDescent="0.3">
      <c r="A38" s="28"/>
      <c r="B38" s="68" t="s">
        <v>46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7"/>
    </row>
    <row r="39" spans="1:15" ht="14.4" customHeight="1" x14ac:dyDescent="0.3">
      <c r="A39" s="28"/>
      <c r="B39" s="68" t="s">
        <v>30</v>
      </c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7"/>
    </row>
    <row r="40" spans="1:15" ht="39" customHeight="1" x14ac:dyDescent="0.3">
      <c r="A40" s="28">
        <v>224</v>
      </c>
      <c r="B40" s="37" t="s">
        <v>47</v>
      </c>
      <c r="C40" s="39" t="s">
        <v>111</v>
      </c>
      <c r="D40" s="17">
        <v>4.8899999999999997</v>
      </c>
      <c r="E40" s="17">
        <v>6.875</v>
      </c>
      <c r="F40" s="17">
        <v>36.85</v>
      </c>
      <c r="G40" s="17">
        <v>274</v>
      </c>
      <c r="H40" s="17">
        <v>0.05</v>
      </c>
      <c r="I40" s="17">
        <v>0.7</v>
      </c>
      <c r="J40" s="17">
        <v>42.5</v>
      </c>
      <c r="K40" s="17">
        <v>103.61</v>
      </c>
      <c r="L40" s="17">
        <v>132.44999999999999</v>
      </c>
      <c r="M40" s="17">
        <v>29.4</v>
      </c>
      <c r="N40" s="17">
        <v>0.43</v>
      </c>
      <c r="O40" s="7"/>
    </row>
    <row r="41" spans="1:15" s="2" customFormat="1" x14ac:dyDescent="0.3">
      <c r="A41" s="28">
        <v>376</v>
      </c>
      <c r="B41" s="28" t="s">
        <v>48</v>
      </c>
      <c r="C41" s="18">
        <v>200</v>
      </c>
      <c r="D41" s="33">
        <v>12</v>
      </c>
      <c r="E41" s="33">
        <v>3.06</v>
      </c>
      <c r="F41" s="33">
        <v>13</v>
      </c>
      <c r="G41" s="33">
        <v>56.85</v>
      </c>
      <c r="H41" s="33">
        <v>0</v>
      </c>
      <c r="I41" s="33">
        <v>6</v>
      </c>
      <c r="J41" s="33">
        <v>0</v>
      </c>
      <c r="K41" s="33">
        <v>12.16</v>
      </c>
      <c r="L41" s="33">
        <v>4.9400000000000004</v>
      </c>
      <c r="M41" s="33">
        <v>4.5</v>
      </c>
      <c r="N41" s="33">
        <v>0.54</v>
      </c>
      <c r="O41" s="7"/>
    </row>
    <row r="42" spans="1:15" ht="14.4" customHeight="1" x14ac:dyDescent="0.3">
      <c r="A42" s="28">
        <v>385</v>
      </c>
      <c r="B42" s="28" t="s">
        <v>36</v>
      </c>
      <c r="C42" s="28">
        <v>200</v>
      </c>
      <c r="D42" s="33">
        <v>5.6</v>
      </c>
      <c r="E42" s="33">
        <v>6.4</v>
      </c>
      <c r="F42" s="33">
        <v>9.4</v>
      </c>
      <c r="G42" s="33">
        <v>118</v>
      </c>
      <c r="H42" s="33">
        <v>0.1</v>
      </c>
      <c r="I42" s="33">
        <v>3</v>
      </c>
      <c r="J42" s="33">
        <v>6.6</v>
      </c>
      <c r="K42" s="33">
        <v>238</v>
      </c>
      <c r="L42" s="33">
        <v>186</v>
      </c>
      <c r="M42" s="33">
        <v>26</v>
      </c>
      <c r="N42" s="33">
        <v>0.1</v>
      </c>
      <c r="O42" s="7"/>
    </row>
    <row r="43" spans="1:15" ht="14.4" customHeight="1" x14ac:dyDescent="0.3">
      <c r="A43" s="28"/>
      <c r="B43" s="28" t="s">
        <v>34</v>
      </c>
      <c r="C43" s="28">
        <v>10</v>
      </c>
      <c r="D43" s="33">
        <v>0</v>
      </c>
      <c r="E43" s="33">
        <v>0</v>
      </c>
      <c r="F43" s="33">
        <v>80.3</v>
      </c>
      <c r="G43" s="33">
        <v>33.799999999999997</v>
      </c>
      <c r="H43" s="33">
        <v>0.19</v>
      </c>
      <c r="I43" s="33">
        <v>53.93</v>
      </c>
      <c r="J43" s="33">
        <v>0</v>
      </c>
      <c r="K43" s="33">
        <v>104.7</v>
      </c>
      <c r="L43" s="33">
        <v>520.47</v>
      </c>
      <c r="M43" s="33">
        <v>0</v>
      </c>
      <c r="N43" s="33">
        <v>2.56</v>
      </c>
      <c r="O43" s="7"/>
    </row>
    <row r="44" spans="1:15" ht="14.4" customHeight="1" x14ac:dyDescent="0.3">
      <c r="A44" s="28"/>
      <c r="B44" s="34" t="s">
        <v>49</v>
      </c>
      <c r="C44" s="34"/>
      <c r="D44" s="35">
        <f>D40+D41+D42+D43</f>
        <v>22.490000000000002</v>
      </c>
      <c r="E44" s="35">
        <f t="shared" ref="E44:N44" si="3">E40+E41+E42+E43</f>
        <v>16.335000000000001</v>
      </c>
      <c r="F44" s="35">
        <f t="shared" si="3"/>
        <v>139.55000000000001</v>
      </c>
      <c r="G44" s="35">
        <f t="shared" si="3"/>
        <v>482.65000000000003</v>
      </c>
      <c r="H44" s="35">
        <f t="shared" si="3"/>
        <v>0.34</v>
      </c>
      <c r="I44" s="35">
        <f t="shared" si="3"/>
        <v>63.629999999999995</v>
      </c>
      <c r="J44" s="35">
        <f t="shared" si="3"/>
        <v>49.1</v>
      </c>
      <c r="K44" s="35">
        <f t="shared" si="3"/>
        <v>458.46999999999997</v>
      </c>
      <c r="L44" s="35">
        <f t="shared" si="3"/>
        <v>843.86</v>
      </c>
      <c r="M44" s="35">
        <f t="shared" si="3"/>
        <v>59.9</v>
      </c>
      <c r="N44" s="35">
        <f t="shared" si="3"/>
        <v>3.63</v>
      </c>
      <c r="O44" s="7"/>
    </row>
    <row r="45" spans="1:15" ht="15.75" customHeight="1" x14ac:dyDescent="0.3">
      <c r="A45" s="28"/>
      <c r="B45" s="68" t="s">
        <v>37</v>
      </c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7"/>
    </row>
    <row r="46" spans="1:15" ht="28.2" customHeight="1" x14ac:dyDescent="0.3">
      <c r="A46" s="28" t="s">
        <v>50</v>
      </c>
      <c r="B46" s="38" t="s">
        <v>51</v>
      </c>
      <c r="C46" s="28">
        <v>60</v>
      </c>
      <c r="D46" s="47">
        <v>1.1000000000000001</v>
      </c>
      <c r="E46" s="47">
        <v>0.2</v>
      </c>
      <c r="F46" s="47">
        <v>3.8</v>
      </c>
      <c r="G46" s="47">
        <v>24</v>
      </c>
      <c r="H46" s="47">
        <v>0.04</v>
      </c>
      <c r="I46" s="47">
        <v>2.4700000000000002</v>
      </c>
      <c r="J46" s="47">
        <v>0</v>
      </c>
      <c r="K46" s="47">
        <v>16.75</v>
      </c>
      <c r="L46" s="47">
        <v>37.299999999999997</v>
      </c>
      <c r="M46" s="47">
        <v>22.4</v>
      </c>
      <c r="N46" s="48">
        <v>0.73</v>
      </c>
      <c r="O46" s="7"/>
    </row>
    <row r="47" spans="1:15" s="2" customFormat="1" ht="18" customHeight="1" x14ac:dyDescent="0.3">
      <c r="A47" s="28">
        <v>101</v>
      </c>
      <c r="B47" s="29" t="s">
        <v>52</v>
      </c>
      <c r="C47" s="17">
        <v>250</v>
      </c>
      <c r="D47" s="33">
        <v>4.34</v>
      </c>
      <c r="E47" s="33">
        <v>13.3</v>
      </c>
      <c r="F47" s="33">
        <v>29.84</v>
      </c>
      <c r="G47" s="33">
        <v>231.12</v>
      </c>
      <c r="H47" s="33">
        <v>3.5999999999999997E-2</v>
      </c>
      <c r="I47" s="33">
        <v>0.63</v>
      </c>
      <c r="J47" s="33">
        <v>88.5</v>
      </c>
      <c r="K47" s="33">
        <v>26.55</v>
      </c>
      <c r="L47" s="33">
        <v>118.68</v>
      </c>
      <c r="M47" s="33">
        <v>47.4</v>
      </c>
      <c r="N47" s="33">
        <v>1.63</v>
      </c>
      <c r="O47" s="7"/>
    </row>
    <row r="48" spans="1:15" s="2" customFormat="1" ht="15.6" customHeight="1" x14ac:dyDescent="0.3">
      <c r="A48" s="28">
        <v>229</v>
      </c>
      <c r="B48" s="30" t="s">
        <v>53</v>
      </c>
      <c r="C48" s="17" t="s">
        <v>112</v>
      </c>
      <c r="D48" s="33">
        <v>15.76</v>
      </c>
      <c r="E48" s="33">
        <v>8.2799999999999994</v>
      </c>
      <c r="F48" s="33">
        <v>7.48</v>
      </c>
      <c r="G48" s="33">
        <v>354</v>
      </c>
      <c r="H48" s="33">
        <v>0.21</v>
      </c>
      <c r="I48" s="33">
        <v>4.72</v>
      </c>
      <c r="J48" s="33">
        <v>3.04</v>
      </c>
      <c r="K48" s="33">
        <v>70.98</v>
      </c>
      <c r="L48" s="33">
        <v>68.28</v>
      </c>
      <c r="M48" s="33">
        <v>259.22000000000003</v>
      </c>
      <c r="N48" s="40">
        <v>1.32</v>
      </c>
      <c r="O48" s="9"/>
    </row>
    <row r="49" spans="1:15" ht="25.2" customHeight="1" x14ac:dyDescent="0.3">
      <c r="A49" s="28">
        <v>310</v>
      </c>
      <c r="B49" s="38" t="s">
        <v>54</v>
      </c>
      <c r="C49" s="39" t="s">
        <v>55</v>
      </c>
      <c r="D49" s="33">
        <v>3.1833333333333331</v>
      </c>
      <c r="E49" s="33">
        <v>9.4083333333333314</v>
      </c>
      <c r="F49" s="33">
        <v>18.483333333333334</v>
      </c>
      <c r="G49" s="33">
        <v>177.5</v>
      </c>
      <c r="H49" s="33">
        <v>0.15</v>
      </c>
      <c r="I49" s="33">
        <v>18.291666666666668</v>
      </c>
      <c r="J49" s="33">
        <v>61.575000000000003</v>
      </c>
      <c r="K49" s="33">
        <v>42.81666666666667</v>
      </c>
      <c r="L49" s="33">
        <v>89.441666666666663</v>
      </c>
      <c r="M49" s="33">
        <v>28.166666666666668</v>
      </c>
      <c r="N49" s="32">
        <v>0</v>
      </c>
      <c r="O49" s="9"/>
    </row>
    <row r="50" spans="1:15" ht="13.5" customHeight="1" x14ac:dyDescent="0.3">
      <c r="A50" s="28"/>
      <c r="B50" s="28" t="s">
        <v>43</v>
      </c>
      <c r="C50" s="28">
        <v>60</v>
      </c>
      <c r="D50" s="33">
        <v>4.8</v>
      </c>
      <c r="E50" s="33">
        <v>6</v>
      </c>
      <c r="F50" s="33">
        <v>29.3</v>
      </c>
      <c r="G50" s="33">
        <v>43.4</v>
      </c>
      <c r="H50" s="33">
        <v>0.03</v>
      </c>
      <c r="I50" s="33">
        <v>0.04</v>
      </c>
      <c r="J50" s="33">
        <v>0</v>
      </c>
      <c r="K50" s="33">
        <v>15.3</v>
      </c>
      <c r="L50" s="33">
        <v>43.32</v>
      </c>
      <c r="M50" s="33">
        <v>13</v>
      </c>
      <c r="N50" s="33">
        <v>1.5</v>
      </c>
      <c r="O50" s="7"/>
    </row>
    <row r="51" spans="1:15" ht="27" customHeight="1" x14ac:dyDescent="0.3">
      <c r="A51" s="28">
        <v>349</v>
      </c>
      <c r="B51" s="38" t="s">
        <v>56</v>
      </c>
      <c r="C51" s="17">
        <v>200</v>
      </c>
      <c r="D51" s="33">
        <v>0.35</v>
      </c>
      <c r="E51" s="33">
        <v>0.06</v>
      </c>
      <c r="F51" s="33">
        <v>21.82</v>
      </c>
      <c r="G51" s="49">
        <v>87.6</v>
      </c>
      <c r="H51" s="33">
        <v>0.01</v>
      </c>
      <c r="I51" s="33">
        <v>0.36</v>
      </c>
      <c r="J51" s="33">
        <v>0</v>
      </c>
      <c r="K51" s="33">
        <v>13.92</v>
      </c>
      <c r="L51" s="33">
        <v>13.89</v>
      </c>
      <c r="M51" s="33">
        <v>8.0399999999999991</v>
      </c>
      <c r="N51" s="33">
        <v>0.05</v>
      </c>
      <c r="O51" s="7"/>
    </row>
    <row r="52" spans="1:15" s="2" customFormat="1" ht="13.8" customHeight="1" x14ac:dyDescent="0.3">
      <c r="A52" s="28">
        <v>338</v>
      </c>
      <c r="B52" s="38" t="s">
        <v>62</v>
      </c>
      <c r="C52" s="18">
        <v>100</v>
      </c>
      <c r="D52" s="33">
        <v>1.62</v>
      </c>
      <c r="E52" s="33">
        <v>3.9</v>
      </c>
      <c r="F52" s="33">
        <v>9.9600000000000009</v>
      </c>
      <c r="G52" s="33">
        <v>47</v>
      </c>
      <c r="H52" s="33">
        <v>0.82</v>
      </c>
      <c r="I52" s="33">
        <v>12.2</v>
      </c>
      <c r="J52" s="33">
        <v>11.8</v>
      </c>
      <c r="K52" s="33">
        <v>12.48</v>
      </c>
      <c r="L52" s="33">
        <v>45.98</v>
      </c>
      <c r="M52" s="33">
        <v>18.14</v>
      </c>
      <c r="N52" s="32"/>
      <c r="O52" s="7"/>
    </row>
    <row r="53" spans="1:15" ht="14.4" customHeight="1" x14ac:dyDescent="0.3">
      <c r="A53" s="28"/>
      <c r="B53" s="34" t="s">
        <v>35</v>
      </c>
      <c r="C53" s="34"/>
      <c r="D53" s="35">
        <f>D46+D47+D48+D49+D50+D51+D52</f>
        <v>31.153333333333336</v>
      </c>
      <c r="E53" s="35">
        <f t="shared" ref="E53:O53" si="4">E46+E47+E48+E49+E50+E51+E52</f>
        <v>41.148333333333333</v>
      </c>
      <c r="F53" s="35">
        <f t="shared" si="4"/>
        <v>120.68333333333334</v>
      </c>
      <c r="G53" s="35">
        <f t="shared" si="4"/>
        <v>964.62</v>
      </c>
      <c r="H53" s="35">
        <f t="shared" si="4"/>
        <v>1.2959999999999998</v>
      </c>
      <c r="I53" s="35">
        <f t="shared" si="4"/>
        <v>38.711666666666666</v>
      </c>
      <c r="J53" s="35">
        <f t="shared" si="4"/>
        <v>164.91500000000002</v>
      </c>
      <c r="K53" s="35">
        <f t="shared" si="4"/>
        <v>198.79666666666665</v>
      </c>
      <c r="L53" s="35">
        <f t="shared" si="4"/>
        <v>416.89166666666671</v>
      </c>
      <c r="M53" s="35">
        <f t="shared" si="4"/>
        <v>396.36666666666673</v>
      </c>
      <c r="N53" s="35">
        <f t="shared" si="4"/>
        <v>5.2299999999999995</v>
      </c>
      <c r="O53" s="10">
        <f t="shared" si="4"/>
        <v>0</v>
      </c>
    </row>
    <row r="54" spans="1:15" ht="14.4" customHeight="1" x14ac:dyDescent="0.3">
      <c r="A54" s="28"/>
      <c r="B54" s="34" t="s">
        <v>45</v>
      </c>
      <c r="C54" s="28"/>
      <c r="D54" s="35">
        <f>D53+D44</f>
        <v>53.643333333333338</v>
      </c>
      <c r="E54" s="35">
        <f t="shared" ref="E54:N54" si="5">E53+E44</f>
        <v>57.483333333333334</v>
      </c>
      <c r="F54" s="35">
        <f t="shared" si="5"/>
        <v>260.23333333333335</v>
      </c>
      <c r="G54" s="35">
        <f t="shared" si="5"/>
        <v>1447.27</v>
      </c>
      <c r="H54" s="35">
        <f t="shared" si="5"/>
        <v>1.6359999999999999</v>
      </c>
      <c r="I54" s="35">
        <f t="shared" si="5"/>
        <v>102.34166666666667</v>
      </c>
      <c r="J54" s="35">
        <f t="shared" si="5"/>
        <v>214.01500000000001</v>
      </c>
      <c r="K54" s="35">
        <f t="shared" si="5"/>
        <v>657.26666666666665</v>
      </c>
      <c r="L54" s="35">
        <f t="shared" si="5"/>
        <v>1260.7516666666668</v>
      </c>
      <c r="M54" s="35">
        <f t="shared" si="5"/>
        <v>456.26666666666671</v>
      </c>
      <c r="N54" s="35">
        <f t="shared" si="5"/>
        <v>8.86</v>
      </c>
      <c r="O54" s="7"/>
    </row>
    <row r="55" spans="1:15" ht="14.4" customHeight="1" x14ac:dyDescent="0.3">
      <c r="A55" s="28"/>
      <c r="B55" s="68" t="s">
        <v>57</v>
      </c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7"/>
    </row>
    <row r="56" spans="1:15" s="2" customFormat="1" x14ac:dyDescent="0.3">
      <c r="A56" s="28"/>
      <c r="B56" s="69" t="s">
        <v>30</v>
      </c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1"/>
      <c r="O56" s="7"/>
    </row>
    <row r="57" spans="1:15" ht="15" hidden="1" customHeight="1" x14ac:dyDescent="0.3">
      <c r="A57" s="28"/>
      <c r="B57" s="50"/>
      <c r="C57" s="51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"/>
    </row>
    <row r="58" spans="1:15" s="2" customFormat="1" ht="15" customHeight="1" x14ac:dyDescent="0.3">
      <c r="A58" s="28">
        <v>210</v>
      </c>
      <c r="B58" s="30" t="s">
        <v>98</v>
      </c>
      <c r="C58" s="51">
        <v>140</v>
      </c>
      <c r="D58" s="52">
        <v>4.57</v>
      </c>
      <c r="E58" s="52">
        <v>9.5</v>
      </c>
      <c r="F58" s="52">
        <v>3.79</v>
      </c>
      <c r="G58" s="52">
        <v>119</v>
      </c>
      <c r="H58" s="52">
        <v>8.2000000000000003E-2</v>
      </c>
      <c r="I58" s="52">
        <v>12.2</v>
      </c>
      <c r="J58" s="52">
        <v>11.8</v>
      </c>
      <c r="K58" s="52">
        <v>12.48</v>
      </c>
      <c r="L58" s="52">
        <v>45.98</v>
      </c>
      <c r="M58" s="52">
        <v>18.399999999999999</v>
      </c>
      <c r="N58" s="52">
        <v>0.65</v>
      </c>
      <c r="O58" s="7"/>
    </row>
    <row r="59" spans="1:15" s="2" customFormat="1" x14ac:dyDescent="0.3">
      <c r="A59" s="28">
        <v>15</v>
      </c>
      <c r="B59" s="28" t="s">
        <v>58</v>
      </c>
      <c r="C59" s="39">
        <v>20</v>
      </c>
      <c r="D59" s="32">
        <v>8.26</v>
      </c>
      <c r="E59" s="32">
        <v>16.09</v>
      </c>
      <c r="F59" s="32">
        <v>14.84</v>
      </c>
      <c r="G59" s="32">
        <v>239.09</v>
      </c>
      <c r="H59" s="32">
        <v>0.11</v>
      </c>
      <c r="I59" s="32">
        <v>0.26</v>
      </c>
      <c r="J59" s="32">
        <v>0.9</v>
      </c>
      <c r="K59" s="32">
        <v>252.63</v>
      </c>
      <c r="L59" s="32">
        <v>91.59</v>
      </c>
      <c r="M59" s="32">
        <v>12.37</v>
      </c>
      <c r="N59" s="32">
        <v>1.7000000000000001E-2</v>
      </c>
      <c r="O59" s="7"/>
    </row>
    <row r="60" spans="1:15" ht="14.4" customHeight="1" x14ac:dyDescent="0.3">
      <c r="A60" s="28">
        <v>379</v>
      </c>
      <c r="B60" s="28" t="s">
        <v>59</v>
      </c>
      <c r="C60" s="17">
        <v>200</v>
      </c>
      <c r="D60" s="33">
        <v>3.8</v>
      </c>
      <c r="E60" s="33">
        <v>3.9</v>
      </c>
      <c r="F60" s="33">
        <v>24.8</v>
      </c>
      <c r="G60" s="49">
        <v>148</v>
      </c>
      <c r="H60" s="33">
        <v>0</v>
      </c>
      <c r="I60" s="33">
        <v>0</v>
      </c>
      <c r="J60" s="33">
        <v>0</v>
      </c>
      <c r="K60" s="33">
        <v>122</v>
      </c>
      <c r="L60" s="33">
        <v>112</v>
      </c>
      <c r="M60" s="33">
        <v>18</v>
      </c>
      <c r="N60" s="32">
        <v>0.03</v>
      </c>
      <c r="O60" s="7"/>
    </row>
    <row r="61" spans="1:15" s="2" customFormat="1" x14ac:dyDescent="0.3">
      <c r="A61" s="28">
        <v>1</v>
      </c>
      <c r="B61" s="28" t="s">
        <v>105</v>
      </c>
      <c r="C61" s="31" t="s">
        <v>66</v>
      </c>
      <c r="D61" s="32">
        <v>2.6</v>
      </c>
      <c r="E61" s="32">
        <v>8.8000000000000007</v>
      </c>
      <c r="F61" s="32">
        <v>14.3</v>
      </c>
      <c r="G61" s="32">
        <v>147</v>
      </c>
      <c r="H61" s="33">
        <v>0.11</v>
      </c>
      <c r="I61" s="33">
        <v>0.26</v>
      </c>
      <c r="J61" s="33">
        <v>0.9</v>
      </c>
      <c r="K61" s="33">
        <v>205</v>
      </c>
      <c r="L61" s="33">
        <v>91.59</v>
      </c>
      <c r="M61" s="33">
        <v>12.37</v>
      </c>
      <c r="N61" s="33">
        <v>0.88</v>
      </c>
      <c r="O61" s="7"/>
    </row>
    <row r="62" spans="1:15" ht="14.4" customHeight="1" x14ac:dyDescent="0.3">
      <c r="A62" s="28">
        <v>385</v>
      </c>
      <c r="B62" s="28" t="s">
        <v>36</v>
      </c>
      <c r="C62" s="28">
        <v>200</v>
      </c>
      <c r="D62" s="33">
        <v>5.6</v>
      </c>
      <c r="E62" s="33">
        <v>6.4</v>
      </c>
      <c r="F62" s="33">
        <v>9.4</v>
      </c>
      <c r="G62" s="33">
        <v>118</v>
      </c>
      <c r="H62" s="33">
        <v>0.1</v>
      </c>
      <c r="I62" s="33">
        <v>3</v>
      </c>
      <c r="J62" s="33">
        <v>6.6</v>
      </c>
      <c r="K62" s="33">
        <v>238</v>
      </c>
      <c r="L62" s="33">
        <v>186</v>
      </c>
      <c r="M62" s="33">
        <v>26</v>
      </c>
      <c r="N62" s="33">
        <v>0.1</v>
      </c>
      <c r="O62" s="7"/>
    </row>
    <row r="63" spans="1:15" ht="14.4" customHeight="1" x14ac:dyDescent="0.3">
      <c r="A63" s="28"/>
      <c r="B63" s="28" t="s">
        <v>34</v>
      </c>
      <c r="C63" s="28">
        <v>10</v>
      </c>
      <c r="D63" s="33">
        <v>0</v>
      </c>
      <c r="E63" s="33">
        <v>0</v>
      </c>
      <c r="F63" s="33">
        <v>80.3</v>
      </c>
      <c r="G63" s="33">
        <v>33.799999999999997</v>
      </c>
      <c r="H63" s="33">
        <v>0.19</v>
      </c>
      <c r="I63" s="33">
        <v>53.93</v>
      </c>
      <c r="J63" s="33">
        <v>0</v>
      </c>
      <c r="K63" s="33">
        <v>104.7</v>
      </c>
      <c r="L63" s="33">
        <v>520.47</v>
      </c>
      <c r="M63" s="33">
        <v>0</v>
      </c>
      <c r="N63" s="33">
        <v>2.56</v>
      </c>
      <c r="O63" s="7"/>
    </row>
    <row r="64" spans="1:15" ht="14.4" customHeight="1" x14ac:dyDescent="0.3">
      <c r="A64" s="28"/>
      <c r="B64" s="34" t="s">
        <v>49</v>
      </c>
      <c r="C64" s="34"/>
      <c r="D64" s="35">
        <f>D58+D59+D60+D61+D62+D63</f>
        <v>24.83</v>
      </c>
      <c r="E64" s="35">
        <f t="shared" ref="E64:N64" si="6">E58+E59+E60+E61+E62+E63</f>
        <v>44.69</v>
      </c>
      <c r="F64" s="35">
        <f t="shared" si="6"/>
        <v>147.43</v>
      </c>
      <c r="G64" s="35">
        <f t="shared" si="6"/>
        <v>804.89</v>
      </c>
      <c r="H64" s="35">
        <f t="shared" si="6"/>
        <v>0.59200000000000008</v>
      </c>
      <c r="I64" s="35">
        <f t="shared" si="6"/>
        <v>69.650000000000006</v>
      </c>
      <c r="J64" s="35">
        <f t="shared" si="6"/>
        <v>20.200000000000003</v>
      </c>
      <c r="K64" s="35">
        <f t="shared" si="6"/>
        <v>934.81000000000006</v>
      </c>
      <c r="L64" s="35">
        <f t="shared" si="6"/>
        <v>1047.6300000000001</v>
      </c>
      <c r="M64" s="35">
        <f t="shared" si="6"/>
        <v>87.139999999999986</v>
      </c>
      <c r="N64" s="35">
        <f t="shared" si="6"/>
        <v>4.2370000000000001</v>
      </c>
      <c r="O64" s="7"/>
    </row>
    <row r="65" spans="1:15" ht="14.4" customHeight="1" x14ac:dyDescent="0.3">
      <c r="A65" s="28"/>
      <c r="B65" s="69" t="s">
        <v>37</v>
      </c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1"/>
      <c r="O65" s="7"/>
    </row>
    <row r="66" spans="1:15" ht="18" customHeight="1" x14ac:dyDescent="0.3">
      <c r="A66" s="28">
        <v>67</v>
      </c>
      <c r="B66" s="38" t="s">
        <v>80</v>
      </c>
      <c r="C66" s="39">
        <v>60</v>
      </c>
      <c r="D66" s="53">
        <v>3.42</v>
      </c>
      <c r="E66" s="53">
        <v>5.04</v>
      </c>
      <c r="F66" s="53">
        <v>9.7200000000000006</v>
      </c>
      <c r="G66" s="53">
        <v>95.22</v>
      </c>
      <c r="H66" s="53">
        <v>6.0000000000000001E-3</v>
      </c>
      <c r="I66" s="53">
        <v>4.38</v>
      </c>
      <c r="J66" s="53">
        <v>1.9199999999999998E-2</v>
      </c>
      <c r="K66" s="53">
        <v>10.050000000000001</v>
      </c>
      <c r="L66" s="53">
        <v>22.38</v>
      </c>
      <c r="M66" s="53">
        <v>13.44</v>
      </c>
      <c r="N66" s="53">
        <v>0.43799999999999994</v>
      </c>
      <c r="O66" s="7"/>
    </row>
    <row r="67" spans="1:15" s="2" customFormat="1" ht="28.2" customHeight="1" x14ac:dyDescent="0.3">
      <c r="A67" s="28">
        <v>103</v>
      </c>
      <c r="B67" s="38" t="s">
        <v>60</v>
      </c>
      <c r="C67" s="18">
        <v>250</v>
      </c>
      <c r="D67" s="33">
        <v>1.54</v>
      </c>
      <c r="E67" s="33">
        <v>4.78</v>
      </c>
      <c r="F67" s="33">
        <v>8.7799999999999994</v>
      </c>
      <c r="G67" s="33">
        <v>132.5</v>
      </c>
      <c r="H67" s="33">
        <v>0.72</v>
      </c>
      <c r="I67" s="33">
        <v>9.9600000000000009</v>
      </c>
      <c r="J67" s="33">
        <v>195.45</v>
      </c>
      <c r="K67" s="33">
        <v>33.450000000000003</v>
      </c>
      <c r="L67" s="33">
        <v>47.3</v>
      </c>
      <c r="M67" s="33">
        <v>19.920000000000002</v>
      </c>
      <c r="N67" s="33">
        <v>0.74</v>
      </c>
      <c r="O67" s="7"/>
    </row>
    <row r="68" spans="1:15" s="12" customFormat="1" ht="28.2" x14ac:dyDescent="0.3">
      <c r="A68" s="38">
        <v>291</v>
      </c>
      <c r="B68" s="38" t="s">
        <v>61</v>
      </c>
      <c r="C68" s="50">
        <v>160</v>
      </c>
      <c r="D68" s="33">
        <v>14.24</v>
      </c>
      <c r="E68" s="33">
        <v>8.7919999999999998</v>
      </c>
      <c r="F68" s="33">
        <v>30</v>
      </c>
      <c r="G68" s="33">
        <v>269.16000000000003</v>
      </c>
      <c r="H68" s="33">
        <v>8.8000000000000009E-2</v>
      </c>
      <c r="I68" s="33">
        <v>5.0640000000000001</v>
      </c>
      <c r="J68" s="33">
        <v>233.36</v>
      </c>
      <c r="K68" s="33">
        <v>38.880000000000003</v>
      </c>
      <c r="L68" s="33">
        <v>147.28</v>
      </c>
      <c r="M68" s="33">
        <v>45.36</v>
      </c>
      <c r="N68" s="33">
        <v>1.6559999999999999</v>
      </c>
      <c r="O68" s="13">
        <v>0</v>
      </c>
    </row>
    <row r="69" spans="1:15" ht="14.4" customHeight="1" x14ac:dyDescent="0.3">
      <c r="A69" s="28"/>
      <c r="B69" s="28" t="s">
        <v>43</v>
      </c>
      <c r="C69" s="28">
        <v>60</v>
      </c>
      <c r="D69" s="33">
        <v>4.8</v>
      </c>
      <c r="E69" s="33">
        <v>6</v>
      </c>
      <c r="F69" s="33">
        <v>29.3</v>
      </c>
      <c r="G69" s="33">
        <v>43.4</v>
      </c>
      <c r="H69" s="33">
        <v>0.03</v>
      </c>
      <c r="I69" s="33">
        <v>0.04</v>
      </c>
      <c r="J69" s="33">
        <v>0</v>
      </c>
      <c r="K69" s="33">
        <v>15.3</v>
      </c>
      <c r="L69" s="33">
        <v>43.32</v>
      </c>
      <c r="M69" s="33">
        <v>13</v>
      </c>
      <c r="N69" s="33">
        <v>1.5</v>
      </c>
      <c r="O69" s="7"/>
    </row>
    <row r="70" spans="1:15" ht="27" customHeight="1" x14ac:dyDescent="0.3">
      <c r="A70" s="28"/>
      <c r="B70" s="30" t="s">
        <v>113</v>
      </c>
      <c r="C70" s="39">
        <v>200</v>
      </c>
      <c r="D70" s="32">
        <v>2.34</v>
      </c>
      <c r="E70" s="32">
        <v>3.2</v>
      </c>
      <c r="F70" s="32">
        <v>14.84</v>
      </c>
      <c r="G70" s="54">
        <v>139.19999999999999</v>
      </c>
      <c r="H70" s="32">
        <v>0.03</v>
      </c>
      <c r="I70" s="32">
        <v>0</v>
      </c>
      <c r="J70" s="32">
        <v>59</v>
      </c>
      <c r="K70" s="32">
        <v>7.2</v>
      </c>
      <c r="L70" s="32">
        <v>21.4</v>
      </c>
      <c r="M70" s="32">
        <v>4.2</v>
      </c>
      <c r="N70" s="32">
        <v>0.35</v>
      </c>
      <c r="O70" s="7"/>
    </row>
    <row r="71" spans="1:15" ht="14.4" customHeight="1" x14ac:dyDescent="0.3">
      <c r="A71" s="28"/>
      <c r="B71" s="34" t="s">
        <v>49</v>
      </c>
      <c r="C71" s="34"/>
      <c r="D71" s="35">
        <f>D66+D67+D68+D69+D70</f>
        <v>26.34</v>
      </c>
      <c r="E71" s="35">
        <f t="shared" ref="E71:N71" si="7">E66+E67+E68+E69+E70</f>
        <v>27.812000000000001</v>
      </c>
      <c r="F71" s="35">
        <f t="shared" si="7"/>
        <v>92.64</v>
      </c>
      <c r="G71" s="35">
        <f t="shared" si="7"/>
        <v>679.48</v>
      </c>
      <c r="H71" s="35">
        <f t="shared" si="7"/>
        <v>0.874</v>
      </c>
      <c r="I71" s="35">
        <f t="shared" si="7"/>
        <v>19.443999999999999</v>
      </c>
      <c r="J71" s="35">
        <f t="shared" si="7"/>
        <v>487.82920000000001</v>
      </c>
      <c r="K71" s="35">
        <f t="shared" si="7"/>
        <v>104.88</v>
      </c>
      <c r="L71" s="35">
        <f t="shared" si="7"/>
        <v>281.67999999999995</v>
      </c>
      <c r="M71" s="35">
        <f t="shared" si="7"/>
        <v>95.92</v>
      </c>
      <c r="N71" s="35">
        <f t="shared" si="7"/>
        <v>4.6839999999999993</v>
      </c>
      <c r="O71" s="7"/>
    </row>
    <row r="72" spans="1:15" ht="14.4" customHeight="1" x14ac:dyDescent="0.3">
      <c r="A72" s="28"/>
      <c r="B72" s="34" t="s">
        <v>45</v>
      </c>
      <c r="C72" s="28"/>
      <c r="D72" s="35">
        <f>D71+D64</f>
        <v>51.17</v>
      </c>
      <c r="E72" s="35">
        <f t="shared" ref="E72:N72" si="8">E71+E64</f>
        <v>72.501999999999995</v>
      </c>
      <c r="F72" s="35">
        <f t="shared" si="8"/>
        <v>240.07</v>
      </c>
      <c r="G72" s="35">
        <f t="shared" si="8"/>
        <v>1484.37</v>
      </c>
      <c r="H72" s="35">
        <f t="shared" si="8"/>
        <v>1.4660000000000002</v>
      </c>
      <c r="I72" s="35">
        <f t="shared" si="8"/>
        <v>89.094000000000008</v>
      </c>
      <c r="J72" s="35">
        <f t="shared" si="8"/>
        <v>508.0292</v>
      </c>
      <c r="K72" s="35">
        <f t="shared" si="8"/>
        <v>1039.69</v>
      </c>
      <c r="L72" s="35">
        <f t="shared" si="8"/>
        <v>1329.31</v>
      </c>
      <c r="M72" s="35">
        <f t="shared" si="8"/>
        <v>183.06</v>
      </c>
      <c r="N72" s="35">
        <f t="shared" si="8"/>
        <v>8.9209999999999994</v>
      </c>
      <c r="O72" s="7"/>
    </row>
    <row r="73" spans="1:15" ht="14.4" customHeight="1" x14ac:dyDescent="0.3">
      <c r="A73" s="28"/>
      <c r="B73" s="68" t="s">
        <v>63</v>
      </c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  <c r="O73" s="7"/>
    </row>
    <row r="74" spans="1:15" ht="14.4" customHeight="1" x14ac:dyDescent="0.3">
      <c r="A74" s="28"/>
      <c r="B74" s="68" t="s">
        <v>30</v>
      </c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7"/>
    </row>
    <row r="75" spans="1:15" s="2" customFormat="1" x14ac:dyDescent="0.3">
      <c r="A75" s="28">
        <v>182</v>
      </c>
      <c r="B75" s="29" t="s">
        <v>64</v>
      </c>
      <c r="C75" s="17">
        <v>200</v>
      </c>
      <c r="D75" s="17">
        <v>17.100000000000001</v>
      </c>
      <c r="E75" s="17">
        <v>18.600000000000001</v>
      </c>
      <c r="F75" s="17">
        <v>19.87</v>
      </c>
      <c r="G75" s="17">
        <v>292.39999999999998</v>
      </c>
      <c r="H75" s="17">
        <v>7.4999999999999997E-2</v>
      </c>
      <c r="I75" s="17">
        <v>0.5</v>
      </c>
      <c r="J75" s="17">
        <v>125</v>
      </c>
      <c r="K75" s="17">
        <v>156.75</v>
      </c>
      <c r="L75" s="17">
        <v>242</v>
      </c>
      <c r="M75" s="17">
        <v>252.63</v>
      </c>
      <c r="N75" s="17">
        <v>0.875</v>
      </c>
      <c r="O75" s="7"/>
    </row>
    <row r="76" spans="1:15" ht="29.4" customHeight="1" x14ac:dyDescent="0.3">
      <c r="A76" s="28">
        <v>1</v>
      </c>
      <c r="B76" s="30" t="s">
        <v>65</v>
      </c>
      <c r="C76" s="31" t="s">
        <v>66</v>
      </c>
      <c r="D76" s="32">
        <v>2.6</v>
      </c>
      <c r="E76" s="32">
        <v>8.8000000000000007</v>
      </c>
      <c r="F76" s="32">
        <v>14.3</v>
      </c>
      <c r="G76" s="32">
        <v>147</v>
      </c>
      <c r="H76" s="33">
        <v>0.11</v>
      </c>
      <c r="I76" s="33">
        <v>0.26</v>
      </c>
      <c r="J76" s="33">
        <v>0.9</v>
      </c>
      <c r="K76" s="33">
        <v>205</v>
      </c>
      <c r="L76" s="33">
        <v>91.59</v>
      </c>
      <c r="M76" s="33">
        <v>12.37</v>
      </c>
      <c r="N76" s="33">
        <v>0.88</v>
      </c>
      <c r="O76" s="7"/>
    </row>
    <row r="77" spans="1:15" s="2" customFormat="1" x14ac:dyDescent="0.3">
      <c r="A77" s="28">
        <v>382</v>
      </c>
      <c r="B77" s="28" t="s">
        <v>32</v>
      </c>
      <c r="C77" s="17">
        <v>200</v>
      </c>
      <c r="D77" s="18">
        <v>3.15</v>
      </c>
      <c r="E77" s="18">
        <v>2.72</v>
      </c>
      <c r="F77" s="18">
        <v>12.96</v>
      </c>
      <c r="G77" s="18">
        <v>150.80000000000001</v>
      </c>
      <c r="H77" s="18">
        <v>0.04</v>
      </c>
      <c r="I77" s="18">
        <v>1.2</v>
      </c>
      <c r="J77" s="18">
        <v>18</v>
      </c>
      <c r="K77" s="18">
        <v>114.7</v>
      </c>
      <c r="L77" s="18">
        <v>95.9</v>
      </c>
      <c r="M77" s="18">
        <v>16.7</v>
      </c>
      <c r="N77" s="18">
        <v>0.41</v>
      </c>
      <c r="O77" s="7"/>
    </row>
    <row r="78" spans="1:15" ht="14.4" customHeight="1" x14ac:dyDescent="0.3">
      <c r="A78" s="28">
        <v>385</v>
      </c>
      <c r="B78" s="28" t="s">
        <v>36</v>
      </c>
      <c r="C78" s="28">
        <v>200</v>
      </c>
      <c r="D78" s="33">
        <v>5.6</v>
      </c>
      <c r="E78" s="33">
        <v>6.4</v>
      </c>
      <c r="F78" s="33">
        <v>9.4</v>
      </c>
      <c r="G78" s="33">
        <v>118</v>
      </c>
      <c r="H78" s="33">
        <v>0.1</v>
      </c>
      <c r="I78" s="33">
        <v>3</v>
      </c>
      <c r="J78" s="33">
        <v>6.6</v>
      </c>
      <c r="K78" s="33">
        <v>238</v>
      </c>
      <c r="L78" s="33">
        <v>186</v>
      </c>
      <c r="M78" s="33">
        <v>26</v>
      </c>
      <c r="N78" s="33">
        <v>0.1</v>
      </c>
      <c r="O78" s="7"/>
    </row>
    <row r="79" spans="1:15" ht="14.4" customHeight="1" x14ac:dyDescent="0.3">
      <c r="A79" s="28"/>
      <c r="B79" s="28" t="s">
        <v>34</v>
      </c>
      <c r="C79" s="28">
        <v>10</v>
      </c>
      <c r="D79" s="33">
        <v>0</v>
      </c>
      <c r="E79" s="33">
        <v>0</v>
      </c>
      <c r="F79" s="33">
        <v>80.3</v>
      </c>
      <c r="G79" s="33">
        <v>33.799999999999997</v>
      </c>
      <c r="H79" s="33">
        <v>0.19</v>
      </c>
      <c r="I79" s="33">
        <v>53.93</v>
      </c>
      <c r="J79" s="33">
        <v>0</v>
      </c>
      <c r="K79" s="33">
        <v>104.7</v>
      </c>
      <c r="L79" s="33">
        <v>520.47</v>
      </c>
      <c r="M79" s="33">
        <v>0</v>
      </c>
      <c r="N79" s="33">
        <v>2.56</v>
      </c>
      <c r="O79" s="7"/>
    </row>
    <row r="80" spans="1:15" ht="14.4" customHeight="1" x14ac:dyDescent="0.3">
      <c r="A80" s="28"/>
      <c r="B80" s="34" t="s">
        <v>35</v>
      </c>
      <c r="C80" s="34"/>
      <c r="D80" s="35">
        <f>D75+D76+D77+D78+D79</f>
        <v>28.450000000000003</v>
      </c>
      <c r="E80" s="35">
        <f t="shared" ref="E80:N80" si="9">E75+E76+E77+E78+E79</f>
        <v>36.520000000000003</v>
      </c>
      <c r="F80" s="35">
        <f t="shared" si="9"/>
        <v>136.82999999999998</v>
      </c>
      <c r="G80" s="35">
        <f t="shared" si="9"/>
        <v>742</v>
      </c>
      <c r="H80" s="35">
        <f t="shared" si="9"/>
        <v>0.51500000000000001</v>
      </c>
      <c r="I80" s="35">
        <f t="shared" si="9"/>
        <v>58.89</v>
      </c>
      <c r="J80" s="35">
        <f t="shared" si="9"/>
        <v>150.5</v>
      </c>
      <c r="K80" s="35">
        <f t="shared" si="9"/>
        <v>819.15000000000009</v>
      </c>
      <c r="L80" s="35">
        <f t="shared" si="9"/>
        <v>1135.96</v>
      </c>
      <c r="M80" s="35">
        <f t="shared" si="9"/>
        <v>307.7</v>
      </c>
      <c r="N80" s="35">
        <f t="shared" si="9"/>
        <v>4.8250000000000002</v>
      </c>
      <c r="O80" s="7"/>
    </row>
    <row r="81" spans="1:15" ht="14.4" customHeight="1" x14ac:dyDescent="0.3">
      <c r="A81" s="28"/>
      <c r="B81" s="68" t="s">
        <v>37</v>
      </c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7"/>
    </row>
    <row r="82" spans="1:15" ht="26.4" customHeight="1" x14ac:dyDescent="0.3">
      <c r="A82" s="28" t="s">
        <v>50</v>
      </c>
      <c r="B82" s="38" t="s">
        <v>106</v>
      </c>
      <c r="C82" s="39">
        <v>60</v>
      </c>
      <c r="D82" s="24">
        <v>0.88</v>
      </c>
      <c r="E82" s="24">
        <v>0.16</v>
      </c>
      <c r="F82" s="24">
        <v>3.04</v>
      </c>
      <c r="G82" s="24">
        <v>30.88</v>
      </c>
      <c r="H82" s="24">
        <v>3.2000000000000001E-2</v>
      </c>
      <c r="I82" s="24">
        <v>1.9760000000000002</v>
      </c>
      <c r="J82" s="24">
        <v>0</v>
      </c>
      <c r="K82" s="24">
        <v>13.4</v>
      </c>
      <c r="L82" s="24">
        <v>29.84</v>
      </c>
      <c r="M82" s="24">
        <v>17.920000000000002</v>
      </c>
      <c r="N82" s="24">
        <v>0.58399999999999996</v>
      </c>
      <c r="O82" s="7"/>
    </row>
    <row r="83" spans="1:15" ht="27" customHeight="1" x14ac:dyDescent="0.3">
      <c r="A83" s="28">
        <v>88</v>
      </c>
      <c r="B83" s="38" t="s">
        <v>67</v>
      </c>
      <c r="C83" s="27">
        <v>250</v>
      </c>
      <c r="D83" s="24">
        <v>1.59</v>
      </c>
      <c r="E83" s="24">
        <v>6.99</v>
      </c>
      <c r="F83" s="24">
        <v>9.15</v>
      </c>
      <c r="G83" s="24">
        <v>96.75</v>
      </c>
      <c r="H83" s="24">
        <v>7.0000000000000007E-2</v>
      </c>
      <c r="I83" s="24">
        <v>10.38</v>
      </c>
      <c r="J83" s="24">
        <v>203.35</v>
      </c>
      <c r="K83" s="24">
        <v>34.85</v>
      </c>
      <c r="L83" s="24">
        <v>49.28</v>
      </c>
      <c r="M83" s="24">
        <v>20.75</v>
      </c>
      <c r="N83" s="24">
        <v>0.78</v>
      </c>
      <c r="O83" s="7"/>
    </row>
    <row r="84" spans="1:15" s="2" customFormat="1" ht="16.8" customHeight="1" x14ac:dyDescent="0.3">
      <c r="A84" s="28">
        <v>268</v>
      </c>
      <c r="B84" s="30" t="s">
        <v>68</v>
      </c>
      <c r="C84" s="39">
        <v>80</v>
      </c>
      <c r="D84" s="16">
        <v>10.664000000000001</v>
      </c>
      <c r="E84" s="16">
        <v>10</v>
      </c>
      <c r="F84" s="16">
        <v>8.7840000000000007</v>
      </c>
      <c r="G84" s="16">
        <v>131.04</v>
      </c>
      <c r="H84" s="16">
        <v>0.04</v>
      </c>
      <c r="I84" s="16">
        <v>0.18400000000000002</v>
      </c>
      <c r="J84" s="16">
        <v>14.32</v>
      </c>
      <c r="K84" s="16">
        <v>28.56</v>
      </c>
      <c r="L84" s="16">
        <v>99.68</v>
      </c>
      <c r="M84" s="16">
        <v>29.44</v>
      </c>
      <c r="N84" s="16">
        <v>1.44</v>
      </c>
      <c r="O84" s="7"/>
    </row>
    <row r="85" spans="1:15" s="2" customFormat="1" ht="27" customHeight="1" x14ac:dyDescent="0.3">
      <c r="A85" s="28">
        <v>302</v>
      </c>
      <c r="B85" s="30" t="s">
        <v>69</v>
      </c>
      <c r="C85" s="39">
        <v>160</v>
      </c>
      <c r="D85" s="32">
        <v>8.0088888888888885</v>
      </c>
      <c r="E85" s="32">
        <v>6.7111111111111112</v>
      </c>
      <c r="F85" s="32">
        <v>43.457777777777778</v>
      </c>
      <c r="G85" s="32">
        <v>266.22222222222223</v>
      </c>
      <c r="H85" s="32">
        <v>0.20444444444444446</v>
      </c>
      <c r="I85" s="32">
        <v>2.2844444444444445</v>
      </c>
      <c r="J85" s="32">
        <v>0</v>
      </c>
      <c r="K85" s="32">
        <v>10.239999999999998</v>
      </c>
      <c r="L85" s="32">
        <v>213.64444444444445</v>
      </c>
      <c r="M85" s="32">
        <v>32</v>
      </c>
      <c r="N85" s="32">
        <v>6.5333333333333332</v>
      </c>
      <c r="O85" s="7">
        <v>0</v>
      </c>
    </row>
    <row r="86" spans="1:15" ht="14.4" customHeight="1" x14ac:dyDescent="0.3">
      <c r="A86" s="28"/>
      <c r="B86" s="28" t="s">
        <v>43</v>
      </c>
      <c r="C86" s="28">
        <v>60</v>
      </c>
      <c r="D86" s="33">
        <v>4.8</v>
      </c>
      <c r="E86" s="33">
        <v>6</v>
      </c>
      <c r="F86" s="33">
        <v>29.3</v>
      </c>
      <c r="G86" s="33">
        <v>43.4</v>
      </c>
      <c r="H86" s="33">
        <v>0.03</v>
      </c>
      <c r="I86" s="33">
        <v>0.04</v>
      </c>
      <c r="J86" s="33">
        <v>0</v>
      </c>
      <c r="K86" s="33">
        <v>15.3</v>
      </c>
      <c r="L86" s="33">
        <v>43.32</v>
      </c>
      <c r="M86" s="33">
        <v>13</v>
      </c>
      <c r="N86" s="33">
        <v>1.5</v>
      </c>
      <c r="O86" s="7"/>
    </row>
    <row r="87" spans="1:15" s="2" customFormat="1" ht="19.2" customHeight="1" x14ac:dyDescent="0.3">
      <c r="A87" s="28">
        <v>348</v>
      </c>
      <c r="B87" s="38" t="s">
        <v>70</v>
      </c>
      <c r="C87" s="23">
        <v>200</v>
      </c>
      <c r="D87" s="16">
        <v>0.35</v>
      </c>
      <c r="E87" s="16">
        <v>0.06</v>
      </c>
      <c r="F87" s="16">
        <v>21.82</v>
      </c>
      <c r="G87" s="16">
        <v>87.6</v>
      </c>
      <c r="H87" s="16">
        <v>0.01</v>
      </c>
      <c r="I87" s="16">
        <v>0.36</v>
      </c>
      <c r="J87" s="16">
        <v>0</v>
      </c>
      <c r="K87" s="16">
        <v>13.92</v>
      </c>
      <c r="L87" s="16">
        <v>13.89</v>
      </c>
      <c r="M87" s="16">
        <v>8.0399999999999991</v>
      </c>
      <c r="N87" s="16">
        <v>0.05</v>
      </c>
      <c r="O87" s="7"/>
    </row>
    <row r="88" spans="1:15" s="2" customFormat="1" x14ac:dyDescent="0.3">
      <c r="A88" s="28">
        <v>338</v>
      </c>
      <c r="B88" s="28" t="s">
        <v>104</v>
      </c>
      <c r="C88" s="18">
        <v>100</v>
      </c>
      <c r="D88" s="18">
        <v>1.0900000000000001</v>
      </c>
      <c r="E88" s="18">
        <v>0.33</v>
      </c>
      <c r="F88" s="18">
        <v>22.84</v>
      </c>
      <c r="G88" s="18">
        <v>89</v>
      </c>
      <c r="H88" s="18">
        <v>0</v>
      </c>
      <c r="I88" s="18">
        <v>8.6999999999999993</v>
      </c>
      <c r="J88" s="18">
        <v>3</v>
      </c>
      <c r="K88" s="17">
        <v>5</v>
      </c>
      <c r="L88" s="17">
        <v>27</v>
      </c>
      <c r="M88" s="17">
        <v>22</v>
      </c>
      <c r="N88" s="17">
        <v>0.3</v>
      </c>
      <c r="O88" s="7"/>
    </row>
    <row r="89" spans="1:15" ht="14.4" customHeight="1" x14ac:dyDescent="0.3">
      <c r="A89" s="28"/>
      <c r="B89" s="34" t="s">
        <v>49</v>
      </c>
      <c r="C89" s="34"/>
      <c r="D89" s="35">
        <f>D82+D83+D84+D85+D86+D87+D88</f>
        <v>27.382888888888893</v>
      </c>
      <c r="E89" s="35">
        <f t="shared" ref="E89:O89" si="10">E82+E83+E84+E85+E86+E87+E88</f>
        <v>30.251111111111108</v>
      </c>
      <c r="F89" s="35">
        <f t="shared" si="10"/>
        <v>138.39177777777778</v>
      </c>
      <c r="G89" s="35">
        <f t="shared" si="10"/>
        <v>744.89222222222224</v>
      </c>
      <c r="H89" s="35">
        <f t="shared" si="10"/>
        <v>0.38644444444444448</v>
      </c>
      <c r="I89" s="35">
        <f t="shared" si="10"/>
        <v>23.924444444444443</v>
      </c>
      <c r="J89" s="35">
        <f t="shared" si="10"/>
        <v>220.67</v>
      </c>
      <c r="K89" s="35">
        <f t="shared" si="10"/>
        <v>121.27</v>
      </c>
      <c r="L89" s="35">
        <f t="shared" si="10"/>
        <v>476.65444444444444</v>
      </c>
      <c r="M89" s="35">
        <f t="shared" si="10"/>
        <v>143.15</v>
      </c>
      <c r="N89" s="35">
        <f t="shared" si="10"/>
        <v>11.187333333333335</v>
      </c>
      <c r="O89" s="35">
        <f t="shared" si="10"/>
        <v>0</v>
      </c>
    </row>
    <row r="90" spans="1:15" ht="14.4" customHeight="1" x14ac:dyDescent="0.3">
      <c r="A90" s="28"/>
      <c r="B90" s="34" t="s">
        <v>45</v>
      </c>
      <c r="C90" s="28"/>
      <c r="D90" s="35">
        <f>D89+D80</f>
        <v>55.832888888888895</v>
      </c>
      <c r="E90" s="35">
        <f t="shared" ref="E90:N90" si="11">E89+E80</f>
        <v>66.771111111111111</v>
      </c>
      <c r="F90" s="35">
        <f t="shared" si="11"/>
        <v>275.22177777777779</v>
      </c>
      <c r="G90" s="35">
        <f t="shared" si="11"/>
        <v>1486.8922222222222</v>
      </c>
      <c r="H90" s="35">
        <f t="shared" si="11"/>
        <v>0.90144444444444449</v>
      </c>
      <c r="I90" s="35">
        <f t="shared" si="11"/>
        <v>82.814444444444447</v>
      </c>
      <c r="J90" s="35">
        <f t="shared" si="11"/>
        <v>371.16999999999996</v>
      </c>
      <c r="K90" s="35">
        <f t="shared" si="11"/>
        <v>940.42000000000007</v>
      </c>
      <c r="L90" s="35">
        <f t="shared" si="11"/>
        <v>1612.6144444444444</v>
      </c>
      <c r="M90" s="35">
        <f t="shared" si="11"/>
        <v>450.85</v>
      </c>
      <c r="N90" s="35">
        <f t="shared" si="11"/>
        <v>16.012333333333334</v>
      </c>
      <c r="O90" s="7"/>
    </row>
    <row r="91" spans="1:15" s="2" customFormat="1" x14ac:dyDescent="0.3">
      <c r="A91" s="28"/>
      <c r="B91" s="38"/>
      <c r="C91" s="28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>
        <f t="shared" ref="O91" si="12">O85*160/180</f>
        <v>0</v>
      </c>
    </row>
    <row r="92" spans="1:15" ht="14.4" customHeight="1" x14ac:dyDescent="0.3">
      <c r="A92" s="28"/>
      <c r="B92" s="68" t="s">
        <v>71</v>
      </c>
      <c r="C92" s="68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7"/>
    </row>
    <row r="93" spans="1:15" ht="14.4" customHeight="1" x14ac:dyDescent="0.3">
      <c r="A93" s="28"/>
      <c r="B93" s="68" t="s">
        <v>30</v>
      </c>
      <c r="C93" s="68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7"/>
    </row>
    <row r="94" spans="1:15" ht="27" customHeight="1" x14ac:dyDescent="0.3">
      <c r="A94" s="28">
        <v>181</v>
      </c>
      <c r="B94" s="38" t="s">
        <v>72</v>
      </c>
      <c r="C94" s="28">
        <v>200</v>
      </c>
      <c r="D94" s="16">
        <v>5.5</v>
      </c>
      <c r="E94" s="16">
        <v>7.25</v>
      </c>
      <c r="F94" s="16">
        <v>41</v>
      </c>
      <c r="G94" s="16">
        <v>250</v>
      </c>
      <c r="H94" s="16">
        <v>27.27</v>
      </c>
      <c r="I94" s="16">
        <v>40.909999999999997</v>
      </c>
      <c r="J94" s="16">
        <v>0</v>
      </c>
      <c r="K94" s="16">
        <v>27.1</v>
      </c>
      <c r="L94" s="16">
        <v>41</v>
      </c>
      <c r="M94" s="16">
        <v>0</v>
      </c>
      <c r="N94" s="16">
        <v>2.4500000000000002</v>
      </c>
      <c r="O94" s="16">
        <v>0.35</v>
      </c>
    </row>
    <row r="95" spans="1:15" s="2" customFormat="1" ht="14.4" customHeight="1" x14ac:dyDescent="0.3">
      <c r="A95" s="28">
        <v>15</v>
      </c>
      <c r="B95" s="28" t="s">
        <v>58</v>
      </c>
      <c r="C95" s="39">
        <v>20</v>
      </c>
      <c r="D95" s="32">
        <v>8.26</v>
      </c>
      <c r="E95" s="32">
        <v>16.09</v>
      </c>
      <c r="F95" s="32">
        <v>14.84</v>
      </c>
      <c r="G95" s="32">
        <v>239.09</v>
      </c>
      <c r="H95" s="32">
        <v>0.11</v>
      </c>
      <c r="I95" s="32">
        <v>0.26</v>
      </c>
      <c r="J95" s="32">
        <v>0.9</v>
      </c>
      <c r="K95" s="32">
        <v>252.63</v>
      </c>
      <c r="L95" s="32">
        <v>91.59</v>
      </c>
      <c r="M95" s="32">
        <v>12.37</v>
      </c>
      <c r="N95" s="32">
        <v>0.02</v>
      </c>
      <c r="O95" s="7"/>
    </row>
    <row r="96" spans="1:15" s="2" customFormat="1" x14ac:dyDescent="0.3">
      <c r="A96" s="28">
        <v>376</v>
      </c>
      <c r="B96" s="28" t="s">
        <v>48</v>
      </c>
      <c r="C96" s="18">
        <v>200</v>
      </c>
      <c r="D96" s="33">
        <v>12</v>
      </c>
      <c r="E96" s="33">
        <v>3.06</v>
      </c>
      <c r="F96" s="33">
        <v>13</v>
      </c>
      <c r="G96" s="33">
        <v>56.85</v>
      </c>
      <c r="H96" s="33">
        <v>0</v>
      </c>
      <c r="I96" s="33">
        <v>6</v>
      </c>
      <c r="J96" s="33">
        <v>0</v>
      </c>
      <c r="K96" s="33">
        <v>12.16</v>
      </c>
      <c r="L96" s="33">
        <v>4.9400000000000004</v>
      </c>
      <c r="M96" s="33">
        <v>4.5</v>
      </c>
      <c r="N96" s="33">
        <v>0.54</v>
      </c>
      <c r="O96" s="7"/>
    </row>
    <row r="97" spans="1:15" s="2" customFormat="1" x14ac:dyDescent="0.3">
      <c r="A97" s="28">
        <v>385</v>
      </c>
      <c r="B97" s="28" t="s">
        <v>36</v>
      </c>
      <c r="C97" s="28">
        <v>200</v>
      </c>
      <c r="D97" s="32">
        <v>5.6</v>
      </c>
      <c r="E97" s="32">
        <v>6.4</v>
      </c>
      <c r="F97" s="32">
        <v>9.4</v>
      </c>
      <c r="G97" s="32">
        <v>118</v>
      </c>
      <c r="H97" s="32">
        <v>0.1</v>
      </c>
      <c r="I97" s="32">
        <v>3</v>
      </c>
      <c r="J97" s="32">
        <v>6.6</v>
      </c>
      <c r="K97" s="32">
        <v>238</v>
      </c>
      <c r="L97" s="32">
        <v>186</v>
      </c>
      <c r="M97" s="32">
        <v>26</v>
      </c>
      <c r="N97" s="32">
        <v>0.1</v>
      </c>
      <c r="O97" s="7"/>
    </row>
    <row r="98" spans="1:15" ht="14.4" customHeight="1" x14ac:dyDescent="0.3">
      <c r="A98" s="28"/>
      <c r="B98" s="28" t="s">
        <v>34</v>
      </c>
      <c r="C98" s="28">
        <v>10</v>
      </c>
      <c r="D98" s="33">
        <v>0</v>
      </c>
      <c r="E98" s="33">
        <v>0</v>
      </c>
      <c r="F98" s="33">
        <v>80.3</v>
      </c>
      <c r="G98" s="33">
        <v>33.799999999999997</v>
      </c>
      <c r="H98" s="33">
        <v>0.19</v>
      </c>
      <c r="I98" s="33">
        <v>53.93</v>
      </c>
      <c r="J98" s="33">
        <v>0</v>
      </c>
      <c r="K98" s="33">
        <v>104.7</v>
      </c>
      <c r="L98" s="33">
        <v>520.47</v>
      </c>
      <c r="M98" s="33">
        <v>0</v>
      </c>
      <c r="N98" s="33">
        <v>2.56</v>
      </c>
      <c r="O98" s="7"/>
    </row>
    <row r="99" spans="1:15" s="2" customFormat="1" x14ac:dyDescent="0.3">
      <c r="A99" s="28"/>
      <c r="B99" s="34" t="s">
        <v>49</v>
      </c>
      <c r="C99" s="28"/>
      <c r="D99" s="35">
        <f>D94+D95+D96+D97+D98</f>
        <v>31.36</v>
      </c>
      <c r="E99" s="35">
        <f t="shared" ref="E99:N99" si="13">E94+E95+E96+E97+E98</f>
        <v>32.799999999999997</v>
      </c>
      <c r="F99" s="35">
        <f t="shared" si="13"/>
        <v>158.54000000000002</v>
      </c>
      <c r="G99" s="35">
        <f t="shared" si="13"/>
        <v>697.74</v>
      </c>
      <c r="H99" s="35">
        <f t="shared" si="13"/>
        <v>27.67</v>
      </c>
      <c r="I99" s="35">
        <f t="shared" si="13"/>
        <v>104.1</v>
      </c>
      <c r="J99" s="35">
        <f t="shared" si="13"/>
        <v>7.5</v>
      </c>
      <c r="K99" s="35">
        <f t="shared" si="13"/>
        <v>634.59000000000015</v>
      </c>
      <c r="L99" s="35">
        <f t="shared" si="13"/>
        <v>844</v>
      </c>
      <c r="M99" s="35">
        <f t="shared" si="13"/>
        <v>42.87</v>
      </c>
      <c r="N99" s="35">
        <f t="shared" si="13"/>
        <v>5.67</v>
      </c>
      <c r="O99" s="7"/>
    </row>
    <row r="100" spans="1:15" ht="14.4" customHeight="1" x14ac:dyDescent="0.3">
      <c r="A100" s="28"/>
      <c r="B100" s="68" t="s">
        <v>37</v>
      </c>
      <c r="C100" s="68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7"/>
    </row>
    <row r="101" spans="1:15" s="12" customFormat="1" x14ac:dyDescent="0.3">
      <c r="A101" s="38"/>
      <c r="B101" s="38" t="s">
        <v>73</v>
      </c>
      <c r="C101" s="50">
        <v>60</v>
      </c>
      <c r="D101" s="16">
        <v>0.48</v>
      </c>
      <c r="E101" s="16">
        <v>2.82</v>
      </c>
      <c r="F101" s="16">
        <v>3.42</v>
      </c>
      <c r="G101" s="16">
        <v>42.48</v>
      </c>
      <c r="H101" s="16">
        <v>0</v>
      </c>
      <c r="I101" s="16">
        <v>0</v>
      </c>
      <c r="J101" s="16">
        <v>0</v>
      </c>
      <c r="K101" s="16">
        <v>6</v>
      </c>
      <c r="L101" s="16">
        <v>0</v>
      </c>
      <c r="M101" s="16">
        <v>6</v>
      </c>
      <c r="N101" s="55">
        <v>0</v>
      </c>
      <c r="O101" s="13"/>
    </row>
    <row r="102" spans="1:15" ht="27" customHeight="1" x14ac:dyDescent="0.3">
      <c r="A102" s="28"/>
      <c r="B102" s="38" t="s">
        <v>74</v>
      </c>
      <c r="C102" s="23">
        <v>250</v>
      </c>
      <c r="D102" s="16">
        <v>8.6</v>
      </c>
      <c r="E102" s="16">
        <v>9.34</v>
      </c>
      <c r="F102" s="16">
        <v>17.87</v>
      </c>
      <c r="G102" s="16">
        <v>167.25</v>
      </c>
      <c r="H102" s="16">
        <v>1.4</v>
      </c>
      <c r="I102" s="16">
        <v>8.76</v>
      </c>
      <c r="J102" s="16">
        <v>341.28</v>
      </c>
      <c r="K102" s="16">
        <v>43.48</v>
      </c>
      <c r="L102" s="16">
        <v>168.46</v>
      </c>
      <c r="M102" s="16">
        <v>45.4</v>
      </c>
      <c r="N102" s="16">
        <v>1.2</v>
      </c>
      <c r="O102" s="7"/>
    </row>
    <row r="103" spans="1:15" ht="25.2" customHeight="1" x14ac:dyDescent="0.3">
      <c r="A103" s="28">
        <v>289</v>
      </c>
      <c r="B103" s="38" t="s">
        <v>75</v>
      </c>
      <c r="C103" s="39">
        <v>160</v>
      </c>
      <c r="D103" s="25">
        <v>18.831999999999997</v>
      </c>
      <c r="E103" s="25">
        <v>15.76</v>
      </c>
      <c r="F103" s="25">
        <v>33.119999999999997</v>
      </c>
      <c r="G103" s="25">
        <v>349.85599999999999</v>
      </c>
      <c r="H103" s="25">
        <v>0.10400000000000001</v>
      </c>
      <c r="I103" s="25">
        <v>0.92799999999999994</v>
      </c>
      <c r="J103" s="25">
        <v>44.543999999999997</v>
      </c>
      <c r="K103" s="25">
        <v>41.856000000000002</v>
      </c>
      <c r="L103" s="25">
        <v>44.08</v>
      </c>
      <c r="M103" s="25">
        <v>184.96</v>
      </c>
      <c r="N103" s="25">
        <v>2.032</v>
      </c>
      <c r="O103" s="7"/>
    </row>
    <row r="104" spans="1:15" ht="14.4" customHeight="1" x14ac:dyDescent="0.3">
      <c r="A104" s="28"/>
      <c r="B104" s="28" t="s">
        <v>43</v>
      </c>
      <c r="C104" s="28">
        <v>60</v>
      </c>
      <c r="D104" s="33">
        <v>4.8</v>
      </c>
      <c r="E104" s="33">
        <v>6</v>
      </c>
      <c r="F104" s="33">
        <v>29.3</v>
      </c>
      <c r="G104" s="33">
        <v>43.4</v>
      </c>
      <c r="H104" s="33">
        <v>0.03</v>
      </c>
      <c r="I104" s="33">
        <v>0.04</v>
      </c>
      <c r="J104" s="33">
        <v>0</v>
      </c>
      <c r="K104" s="33">
        <v>15.3</v>
      </c>
      <c r="L104" s="33">
        <v>43.32</v>
      </c>
      <c r="M104" s="33">
        <v>13</v>
      </c>
      <c r="N104" s="33">
        <v>1.5</v>
      </c>
      <c r="O104" s="7"/>
    </row>
    <row r="105" spans="1:15" ht="14.4" customHeight="1" x14ac:dyDescent="0.3">
      <c r="A105" s="28">
        <v>389</v>
      </c>
      <c r="B105" s="38" t="s">
        <v>76</v>
      </c>
      <c r="C105" s="23">
        <v>200</v>
      </c>
      <c r="D105" s="16">
        <v>1</v>
      </c>
      <c r="E105" s="16">
        <v>0.2</v>
      </c>
      <c r="F105" s="16">
        <v>20.2</v>
      </c>
      <c r="G105" s="16">
        <v>92</v>
      </c>
      <c r="H105" s="16">
        <v>0.02</v>
      </c>
      <c r="I105" s="16">
        <v>4</v>
      </c>
      <c r="J105" s="16">
        <v>0</v>
      </c>
      <c r="K105" s="16">
        <v>14</v>
      </c>
      <c r="L105" s="16">
        <v>11.2</v>
      </c>
      <c r="M105" s="16">
        <v>2.8</v>
      </c>
      <c r="N105" s="16">
        <v>0.44</v>
      </c>
      <c r="O105" s="7"/>
    </row>
    <row r="106" spans="1:15" ht="14.4" customHeight="1" x14ac:dyDescent="0.3">
      <c r="A106" s="28"/>
      <c r="B106" s="34" t="s">
        <v>35</v>
      </c>
      <c r="C106" s="34"/>
      <c r="D106" s="35">
        <f>D101+D102+D103+D104+D105</f>
        <v>33.711999999999996</v>
      </c>
      <c r="E106" s="35">
        <f t="shared" ref="E106:N106" si="14">E101+E102+E103+E104+E105</f>
        <v>34.120000000000005</v>
      </c>
      <c r="F106" s="35">
        <f t="shared" si="14"/>
        <v>103.91</v>
      </c>
      <c r="G106" s="35">
        <f t="shared" si="14"/>
        <v>694.98599999999999</v>
      </c>
      <c r="H106" s="35">
        <f t="shared" si="14"/>
        <v>1.554</v>
      </c>
      <c r="I106" s="35">
        <f t="shared" si="14"/>
        <v>13.727999999999998</v>
      </c>
      <c r="J106" s="35">
        <f t="shared" si="14"/>
        <v>385.82399999999996</v>
      </c>
      <c r="K106" s="35">
        <f t="shared" si="14"/>
        <v>120.636</v>
      </c>
      <c r="L106" s="35">
        <f t="shared" si="14"/>
        <v>267.06</v>
      </c>
      <c r="M106" s="35">
        <f t="shared" si="14"/>
        <v>252.16000000000003</v>
      </c>
      <c r="N106" s="35">
        <f t="shared" si="14"/>
        <v>5.1720000000000006</v>
      </c>
      <c r="O106" s="7"/>
    </row>
    <row r="107" spans="1:15" ht="14.4" customHeight="1" x14ac:dyDescent="0.3">
      <c r="A107" s="28"/>
      <c r="B107" s="34" t="s">
        <v>45</v>
      </c>
      <c r="C107" s="34"/>
      <c r="D107" s="35">
        <f>D99+D106</f>
        <v>65.072000000000003</v>
      </c>
      <c r="E107" s="35">
        <f t="shared" ref="E107:N107" si="15">E99+E106</f>
        <v>66.92</v>
      </c>
      <c r="F107" s="35">
        <f t="shared" si="15"/>
        <v>262.45000000000005</v>
      </c>
      <c r="G107" s="35">
        <f t="shared" si="15"/>
        <v>1392.7260000000001</v>
      </c>
      <c r="H107" s="35">
        <f t="shared" si="15"/>
        <v>29.224</v>
      </c>
      <c r="I107" s="35">
        <f t="shared" si="15"/>
        <v>117.82799999999999</v>
      </c>
      <c r="J107" s="35">
        <f t="shared" si="15"/>
        <v>393.32399999999996</v>
      </c>
      <c r="K107" s="35">
        <f t="shared" si="15"/>
        <v>755.22600000000011</v>
      </c>
      <c r="L107" s="35">
        <f t="shared" si="15"/>
        <v>1111.06</v>
      </c>
      <c r="M107" s="35">
        <f t="shared" si="15"/>
        <v>295.03000000000003</v>
      </c>
      <c r="N107" s="35">
        <f t="shared" si="15"/>
        <v>10.842000000000001</v>
      </c>
      <c r="O107" s="7"/>
    </row>
    <row r="108" spans="1:15" s="2" customFormat="1" ht="14.4" customHeight="1" x14ac:dyDescent="0.3">
      <c r="A108" s="66"/>
      <c r="B108" s="34" t="s">
        <v>117</v>
      </c>
      <c r="C108" s="34"/>
      <c r="D108" s="35">
        <f>D107+D90+D72+D54+D37</f>
        <v>273.25822222222223</v>
      </c>
      <c r="E108" s="35">
        <f t="shared" ref="E108:N108" si="16">E107+E90+E72+E54+E37</f>
        <v>310.71644444444451</v>
      </c>
      <c r="F108" s="35">
        <f t="shared" si="16"/>
        <v>1360.2851111111111</v>
      </c>
      <c r="G108" s="35">
        <f t="shared" si="16"/>
        <v>7628.308222222222</v>
      </c>
      <c r="H108" s="35">
        <f t="shared" si="16"/>
        <v>63.654444444444451</v>
      </c>
      <c r="I108" s="35">
        <f t="shared" si="16"/>
        <v>474.69311111111108</v>
      </c>
      <c r="J108" s="35">
        <f t="shared" si="16"/>
        <v>1594.1481999999999</v>
      </c>
      <c r="K108" s="35">
        <f t="shared" si="16"/>
        <v>4262.0426666666663</v>
      </c>
      <c r="L108" s="35">
        <f t="shared" si="16"/>
        <v>6918.1361111111109</v>
      </c>
      <c r="M108" s="35">
        <f t="shared" si="16"/>
        <v>1654.1966666666667</v>
      </c>
      <c r="N108" s="35">
        <f t="shared" si="16"/>
        <v>63.265333333333338</v>
      </c>
      <c r="O108" s="7"/>
    </row>
    <row r="109" spans="1:15" s="2" customFormat="1" ht="14.4" customHeight="1" x14ac:dyDescent="0.3">
      <c r="A109" s="66"/>
      <c r="B109" s="76"/>
      <c r="C109" s="77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9"/>
      <c r="O109" s="7"/>
    </row>
    <row r="110" spans="1:15" ht="14.4" customHeight="1" x14ac:dyDescent="0.3">
      <c r="A110" s="28"/>
      <c r="B110" s="69" t="s">
        <v>77</v>
      </c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1"/>
      <c r="O110" s="14"/>
    </row>
    <row r="111" spans="1:15" ht="14.4" customHeight="1" x14ac:dyDescent="0.3">
      <c r="A111" s="28"/>
      <c r="B111" s="68" t="s">
        <v>29</v>
      </c>
      <c r="C111" s="68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7"/>
    </row>
    <row r="112" spans="1:15" ht="14.4" customHeight="1" x14ac:dyDescent="0.3">
      <c r="A112" s="28"/>
      <c r="B112" s="68" t="s">
        <v>30</v>
      </c>
      <c r="C112" s="68"/>
      <c r="D112" s="68"/>
      <c r="E112" s="68"/>
      <c r="F112" s="68"/>
      <c r="G112" s="68"/>
      <c r="H112" s="68"/>
      <c r="I112" s="68"/>
      <c r="J112" s="68"/>
      <c r="K112" s="68"/>
      <c r="L112" s="68"/>
      <c r="M112" s="68"/>
      <c r="N112" s="68"/>
      <c r="O112" s="7"/>
    </row>
    <row r="113" spans="1:15" ht="32.25" customHeight="1" x14ac:dyDescent="0.3">
      <c r="A113" s="28">
        <v>204</v>
      </c>
      <c r="B113" s="30" t="s">
        <v>78</v>
      </c>
      <c r="C113" s="64" t="s">
        <v>116</v>
      </c>
      <c r="D113" s="16">
        <v>12.17</v>
      </c>
      <c r="E113" s="16">
        <v>15.4</v>
      </c>
      <c r="F113" s="16">
        <v>40.01</v>
      </c>
      <c r="G113" s="16">
        <v>207.3</v>
      </c>
      <c r="H113" s="16">
        <v>0.16</v>
      </c>
      <c r="I113" s="16">
        <v>0.75</v>
      </c>
      <c r="J113" s="16">
        <v>87</v>
      </c>
      <c r="K113" s="16">
        <v>107.08</v>
      </c>
      <c r="L113" s="16">
        <v>206.4</v>
      </c>
      <c r="M113" s="16">
        <v>36.9</v>
      </c>
      <c r="N113" s="16">
        <v>2.76</v>
      </c>
      <c r="O113" s="7"/>
    </row>
    <row r="114" spans="1:15" ht="14.4" customHeight="1" x14ac:dyDescent="0.3">
      <c r="A114" s="28">
        <v>385</v>
      </c>
      <c r="B114" s="28" t="s">
        <v>36</v>
      </c>
      <c r="C114" s="28">
        <v>200</v>
      </c>
      <c r="D114" s="32">
        <v>5.6</v>
      </c>
      <c r="E114" s="32">
        <v>6.4</v>
      </c>
      <c r="F114" s="32">
        <v>9.4</v>
      </c>
      <c r="G114" s="32">
        <v>118</v>
      </c>
      <c r="H114" s="32">
        <v>0.1</v>
      </c>
      <c r="I114" s="32">
        <v>3</v>
      </c>
      <c r="J114" s="32">
        <v>6.6</v>
      </c>
      <c r="K114" s="32">
        <v>238</v>
      </c>
      <c r="L114" s="32">
        <v>186</v>
      </c>
      <c r="M114" s="32">
        <v>26</v>
      </c>
      <c r="N114" s="32">
        <v>0.1</v>
      </c>
      <c r="O114" s="7"/>
    </row>
    <row r="115" spans="1:15" s="2" customFormat="1" x14ac:dyDescent="0.3">
      <c r="A115" s="28">
        <v>382</v>
      </c>
      <c r="B115" s="28" t="s">
        <v>32</v>
      </c>
      <c r="C115" s="17">
        <v>200</v>
      </c>
      <c r="D115" s="18">
        <v>3.15</v>
      </c>
      <c r="E115" s="18">
        <v>2.72</v>
      </c>
      <c r="F115" s="18">
        <v>12.96</v>
      </c>
      <c r="G115" s="18">
        <v>150.80000000000001</v>
      </c>
      <c r="H115" s="18">
        <v>0.04</v>
      </c>
      <c r="I115" s="18">
        <v>1.2</v>
      </c>
      <c r="J115" s="18">
        <v>18</v>
      </c>
      <c r="K115" s="18">
        <v>114.7</v>
      </c>
      <c r="L115" s="18">
        <v>95.9</v>
      </c>
      <c r="M115" s="18">
        <v>16.7</v>
      </c>
      <c r="N115" s="18">
        <v>0.41</v>
      </c>
      <c r="O115" s="7"/>
    </row>
    <row r="116" spans="1:15" ht="14.4" customHeight="1" x14ac:dyDescent="0.3">
      <c r="A116" s="28">
        <v>338</v>
      </c>
      <c r="B116" s="28" t="s">
        <v>104</v>
      </c>
      <c r="C116" s="18">
        <v>100</v>
      </c>
      <c r="D116" s="18">
        <v>1.0900000000000001</v>
      </c>
      <c r="E116" s="18">
        <v>0.33</v>
      </c>
      <c r="F116" s="18">
        <v>22.84</v>
      </c>
      <c r="G116" s="18">
        <v>89</v>
      </c>
      <c r="H116" s="18">
        <v>0</v>
      </c>
      <c r="I116" s="18">
        <v>8.6999999999999993</v>
      </c>
      <c r="J116" s="18">
        <v>3</v>
      </c>
      <c r="K116" s="17">
        <v>5</v>
      </c>
      <c r="L116" s="17">
        <v>27</v>
      </c>
      <c r="M116" s="17">
        <v>22</v>
      </c>
      <c r="N116" s="17">
        <v>0.3</v>
      </c>
      <c r="O116" s="7"/>
    </row>
    <row r="117" spans="1:15" ht="14.4" customHeight="1" x14ac:dyDescent="0.3">
      <c r="A117" s="28"/>
      <c r="B117" s="28" t="s">
        <v>34</v>
      </c>
      <c r="C117" s="28">
        <v>10</v>
      </c>
      <c r="D117" s="33">
        <v>0</v>
      </c>
      <c r="E117" s="33">
        <v>0</v>
      </c>
      <c r="F117" s="33">
        <v>80.3</v>
      </c>
      <c r="G117" s="33">
        <v>33.799999999999997</v>
      </c>
      <c r="H117" s="33">
        <v>0.19</v>
      </c>
      <c r="I117" s="33">
        <v>53.93</v>
      </c>
      <c r="J117" s="33">
        <v>0</v>
      </c>
      <c r="K117" s="33">
        <v>104.7</v>
      </c>
      <c r="L117" s="33">
        <v>520.47</v>
      </c>
      <c r="M117" s="33">
        <v>0</v>
      </c>
      <c r="N117" s="33">
        <v>2.56</v>
      </c>
      <c r="O117" s="7"/>
    </row>
    <row r="118" spans="1:15" ht="14.4" customHeight="1" x14ac:dyDescent="0.3">
      <c r="A118" s="28"/>
      <c r="B118" s="34" t="s">
        <v>79</v>
      </c>
      <c r="C118" s="34"/>
      <c r="D118" s="35">
        <f>D113+D114+D115+D116+D117</f>
        <v>22.009999999999998</v>
      </c>
      <c r="E118" s="35">
        <f t="shared" ref="E118:N118" si="17">E113+E114+E115+E116+E117</f>
        <v>24.849999999999998</v>
      </c>
      <c r="F118" s="35">
        <f t="shared" si="17"/>
        <v>165.51</v>
      </c>
      <c r="G118" s="35">
        <f t="shared" si="17"/>
        <v>598.9</v>
      </c>
      <c r="H118" s="35">
        <f t="shared" si="17"/>
        <v>0.49</v>
      </c>
      <c r="I118" s="35">
        <f t="shared" si="17"/>
        <v>67.58</v>
      </c>
      <c r="J118" s="35">
        <f t="shared" si="17"/>
        <v>114.6</v>
      </c>
      <c r="K118" s="35">
        <f t="shared" si="17"/>
        <v>569.48</v>
      </c>
      <c r="L118" s="35">
        <f t="shared" si="17"/>
        <v>1035.77</v>
      </c>
      <c r="M118" s="35">
        <f t="shared" si="17"/>
        <v>101.6</v>
      </c>
      <c r="N118" s="35">
        <f t="shared" si="17"/>
        <v>6.13</v>
      </c>
      <c r="O118" s="7"/>
    </row>
    <row r="119" spans="1:15" ht="14.4" customHeight="1" x14ac:dyDescent="0.3">
      <c r="A119" s="28"/>
      <c r="B119" s="69" t="s">
        <v>37</v>
      </c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1"/>
      <c r="O119" s="7"/>
    </row>
    <row r="120" spans="1:15" ht="14.4" customHeight="1" x14ac:dyDescent="0.3">
      <c r="A120" s="28">
        <v>67</v>
      </c>
      <c r="B120" s="38" t="s">
        <v>80</v>
      </c>
      <c r="C120" s="39">
        <v>60</v>
      </c>
      <c r="D120" s="53">
        <v>3.42</v>
      </c>
      <c r="E120" s="53">
        <v>5.04</v>
      </c>
      <c r="F120" s="53">
        <v>9.7200000000000006</v>
      </c>
      <c r="G120" s="53">
        <v>95.22</v>
      </c>
      <c r="H120" s="53">
        <v>6.0000000000000001E-3</v>
      </c>
      <c r="I120" s="53">
        <v>4.38</v>
      </c>
      <c r="J120" s="53">
        <v>1.9199999999999998E-2</v>
      </c>
      <c r="K120" s="53">
        <v>10.050000000000001</v>
      </c>
      <c r="L120" s="53">
        <v>22.38</v>
      </c>
      <c r="M120" s="53">
        <v>13.44</v>
      </c>
      <c r="N120" s="53">
        <v>0.43799999999999994</v>
      </c>
      <c r="O120" s="7"/>
    </row>
    <row r="121" spans="1:15" s="12" customFormat="1" ht="25.2" customHeight="1" x14ac:dyDescent="0.3">
      <c r="A121" s="38">
        <v>101</v>
      </c>
      <c r="B121" s="38" t="s">
        <v>52</v>
      </c>
      <c r="C121" s="15">
        <v>250</v>
      </c>
      <c r="D121" s="16">
        <v>4.34</v>
      </c>
      <c r="E121" s="16">
        <v>13.33</v>
      </c>
      <c r="F121" s="16">
        <v>29.84</v>
      </c>
      <c r="G121" s="16">
        <v>231.12</v>
      </c>
      <c r="H121" s="16">
        <v>0.21</v>
      </c>
      <c r="I121" s="16">
        <v>0.63</v>
      </c>
      <c r="J121" s="16">
        <v>88.5</v>
      </c>
      <c r="K121" s="16">
        <v>26.55</v>
      </c>
      <c r="L121" s="16">
        <v>118.68</v>
      </c>
      <c r="M121" s="16">
        <v>47.4</v>
      </c>
      <c r="N121" s="16">
        <v>1.63</v>
      </c>
      <c r="O121" s="13"/>
    </row>
    <row r="122" spans="1:15" ht="27" customHeight="1" x14ac:dyDescent="0.3">
      <c r="A122" s="28"/>
      <c r="B122" s="38" t="s">
        <v>40</v>
      </c>
      <c r="C122" s="39">
        <v>80</v>
      </c>
      <c r="D122" s="32">
        <v>11.3</v>
      </c>
      <c r="E122" s="32">
        <v>7.1</v>
      </c>
      <c r="F122" s="32">
        <v>43.7</v>
      </c>
      <c r="G122" s="32">
        <v>273.2</v>
      </c>
      <c r="H122" s="32">
        <v>8.6999999999999994E-2</v>
      </c>
      <c r="I122" s="32">
        <v>6.93</v>
      </c>
      <c r="J122" s="32">
        <v>81.7</v>
      </c>
      <c r="K122" s="32">
        <v>70.98</v>
      </c>
      <c r="L122" s="32">
        <v>142.5</v>
      </c>
      <c r="M122" s="32">
        <v>37.08</v>
      </c>
      <c r="N122" s="32">
        <v>1.32</v>
      </c>
      <c r="O122" s="7"/>
    </row>
    <row r="123" spans="1:15" ht="14.4" customHeight="1" x14ac:dyDescent="0.3">
      <c r="A123" s="28">
        <v>321</v>
      </c>
      <c r="B123" s="30" t="s">
        <v>81</v>
      </c>
      <c r="C123" s="28">
        <v>160</v>
      </c>
      <c r="D123" s="32">
        <v>3.3422222222222215</v>
      </c>
      <c r="E123" s="32">
        <v>3.4311111111111114</v>
      </c>
      <c r="F123" s="32">
        <v>10.488888888888889</v>
      </c>
      <c r="G123" s="32">
        <v>137.44</v>
      </c>
      <c r="H123" s="32">
        <v>0.88888888888888884</v>
      </c>
      <c r="I123" s="32">
        <v>35.839999999999996</v>
      </c>
      <c r="J123" s="32">
        <v>0.30222222222222228</v>
      </c>
      <c r="K123" s="32">
        <v>82.897777777777776</v>
      </c>
      <c r="L123" s="32">
        <v>55.37777777777778</v>
      </c>
      <c r="M123" s="32">
        <v>27.288888888888888</v>
      </c>
      <c r="N123" s="32">
        <v>1.0488888888888888</v>
      </c>
      <c r="O123" s="7"/>
    </row>
    <row r="124" spans="1:15" ht="14.4" customHeight="1" x14ac:dyDescent="0.3">
      <c r="A124" s="28"/>
      <c r="B124" s="28" t="s">
        <v>43</v>
      </c>
      <c r="C124" s="28">
        <v>60</v>
      </c>
      <c r="D124" s="33">
        <v>4.8</v>
      </c>
      <c r="E124" s="33">
        <v>6</v>
      </c>
      <c r="F124" s="33">
        <v>29.3</v>
      </c>
      <c r="G124" s="33">
        <v>43.4</v>
      </c>
      <c r="H124" s="33">
        <v>0.03</v>
      </c>
      <c r="I124" s="33">
        <v>0.04</v>
      </c>
      <c r="J124" s="33">
        <v>0</v>
      </c>
      <c r="K124" s="33">
        <v>15.3</v>
      </c>
      <c r="L124" s="33">
        <v>43.32</v>
      </c>
      <c r="M124" s="33">
        <v>13</v>
      </c>
      <c r="N124" s="33">
        <v>1.5</v>
      </c>
      <c r="O124" s="7"/>
    </row>
    <row r="125" spans="1:15" ht="27" customHeight="1" x14ac:dyDescent="0.3">
      <c r="A125" s="28">
        <v>349</v>
      </c>
      <c r="B125" s="38" t="s">
        <v>56</v>
      </c>
      <c r="C125" s="17">
        <v>200</v>
      </c>
      <c r="D125" s="33">
        <v>0.35</v>
      </c>
      <c r="E125" s="33">
        <v>0.06</v>
      </c>
      <c r="F125" s="33">
        <v>21.82</v>
      </c>
      <c r="G125" s="49">
        <v>87.6</v>
      </c>
      <c r="H125" s="33">
        <v>0.01</v>
      </c>
      <c r="I125" s="33">
        <v>0.36</v>
      </c>
      <c r="J125" s="33">
        <v>0</v>
      </c>
      <c r="K125" s="33">
        <v>13.92</v>
      </c>
      <c r="L125" s="33">
        <v>13.89</v>
      </c>
      <c r="M125" s="33">
        <v>8.0399999999999991</v>
      </c>
      <c r="N125" s="33">
        <v>0.05</v>
      </c>
      <c r="O125" s="7"/>
    </row>
    <row r="126" spans="1:15" ht="14.4" customHeight="1" x14ac:dyDescent="0.3">
      <c r="A126" s="28"/>
      <c r="B126" s="34" t="s">
        <v>82</v>
      </c>
      <c r="C126" s="34"/>
      <c r="D126" s="35">
        <f>D120+D121+D122+D123+D124+D125</f>
        <v>27.552222222222227</v>
      </c>
      <c r="E126" s="35">
        <f t="shared" ref="E126:O126" si="18">E120+E121+E122+E123+E124+E125</f>
        <v>34.961111111111109</v>
      </c>
      <c r="F126" s="35">
        <f t="shared" si="18"/>
        <v>144.8688888888889</v>
      </c>
      <c r="G126" s="35">
        <f t="shared" si="18"/>
        <v>867.98</v>
      </c>
      <c r="H126" s="35">
        <f t="shared" si="18"/>
        <v>1.2318888888888888</v>
      </c>
      <c r="I126" s="35">
        <f t="shared" si="18"/>
        <v>48.179999999999993</v>
      </c>
      <c r="J126" s="35">
        <f t="shared" si="18"/>
        <v>170.52142222222221</v>
      </c>
      <c r="K126" s="35">
        <f t="shared" si="18"/>
        <v>219.69777777777779</v>
      </c>
      <c r="L126" s="35">
        <f t="shared" si="18"/>
        <v>396.14777777777778</v>
      </c>
      <c r="M126" s="35">
        <f t="shared" si="18"/>
        <v>146.24888888888887</v>
      </c>
      <c r="N126" s="35">
        <f t="shared" si="18"/>
        <v>5.9868888888888883</v>
      </c>
      <c r="O126" s="35">
        <f t="shared" si="18"/>
        <v>0</v>
      </c>
    </row>
    <row r="127" spans="1:15" ht="14.4" customHeight="1" x14ac:dyDescent="0.3">
      <c r="A127" s="28"/>
      <c r="B127" s="34" t="s">
        <v>83</v>
      </c>
      <c r="C127" s="34"/>
      <c r="D127" s="35">
        <f t="shared" ref="D127:N127" si="19">D118+D126</f>
        <v>49.562222222222225</v>
      </c>
      <c r="E127" s="35">
        <f t="shared" si="19"/>
        <v>59.811111111111103</v>
      </c>
      <c r="F127" s="35">
        <f t="shared" si="19"/>
        <v>310.37888888888892</v>
      </c>
      <c r="G127" s="35">
        <f t="shared" si="19"/>
        <v>1466.88</v>
      </c>
      <c r="H127" s="35">
        <f t="shared" si="19"/>
        <v>1.7218888888888888</v>
      </c>
      <c r="I127" s="35">
        <f t="shared" si="19"/>
        <v>115.75999999999999</v>
      </c>
      <c r="J127" s="35">
        <f t="shared" si="19"/>
        <v>285.12142222222224</v>
      </c>
      <c r="K127" s="35">
        <f t="shared" si="19"/>
        <v>789.17777777777781</v>
      </c>
      <c r="L127" s="35">
        <f t="shared" si="19"/>
        <v>1431.9177777777777</v>
      </c>
      <c r="M127" s="35">
        <f t="shared" si="19"/>
        <v>247.84888888888887</v>
      </c>
      <c r="N127" s="35">
        <f t="shared" si="19"/>
        <v>12.116888888888887</v>
      </c>
      <c r="O127" s="7"/>
    </row>
    <row r="128" spans="1:15" s="2" customFormat="1" x14ac:dyDescent="0.3">
      <c r="A128" s="28"/>
      <c r="B128" s="56"/>
      <c r="C128" s="28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7"/>
    </row>
    <row r="129" spans="1:15" ht="14.4" customHeight="1" x14ac:dyDescent="0.3">
      <c r="A129" s="28"/>
      <c r="B129" s="68" t="s">
        <v>46</v>
      </c>
      <c r="C129" s="68"/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7"/>
    </row>
    <row r="130" spans="1:15" ht="14.4" customHeight="1" x14ac:dyDescent="0.3">
      <c r="A130" s="28"/>
      <c r="B130" s="68" t="s">
        <v>30</v>
      </c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8"/>
      <c r="O130" s="7"/>
    </row>
    <row r="131" spans="1:15" s="2" customFormat="1" x14ac:dyDescent="0.3">
      <c r="A131" s="28">
        <v>181</v>
      </c>
      <c r="B131" s="38" t="s">
        <v>107</v>
      </c>
      <c r="C131" s="28">
        <v>200</v>
      </c>
      <c r="D131" s="16">
        <v>5.5</v>
      </c>
      <c r="E131" s="16">
        <v>7.25</v>
      </c>
      <c r="F131" s="16">
        <v>41</v>
      </c>
      <c r="G131" s="16">
        <v>260</v>
      </c>
      <c r="H131" s="16">
        <v>27.27</v>
      </c>
      <c r="I131" s="16">
        <v>40.909999999999997</v>
      </c>
      <c r="J131" s="16">
        <v>0</v>
      </c>
      <c r="K131" s="16">
        <v>27.1</v>
      </c>
      <c r="L131" s="16">
        <v>41</v>
      </c>
      <c r="M131" s="16">
        <v>0</v>
      </c>
      <c r="N131" s="16">
        <v>2.4500000000000002</v>
      </c>
      <c r="O131" s="7"/>
    </row>
    <row r="132" spans="1:15" ht="14.4" customHeight="1" x14ac:dyDescent="0.3">
      <c r="A132" s="28">
        <v>385</v>
      </c>
      <c r="B132" s="28" t="s">
        <v>36</v>
      </c>
      <c r="C132" s="28">
        <v>200</v>
      </c>
      <c r="D132" s="32">
        <v>5.6</v>
      </c>
      <c r="E132" s="32">
        <v>6.4</v>
      </c>
      <c r="F132" s="32">
        <v>9.4</v>
      </c>
      <c r="G132" s="32">
        <v>118</v>
      </c>
      <c r="H132" s="32">
        <v>0.1</v>
      </c>
      <c r="I132" s="32">
        <v>3</v>
      </c>
      <c r="J132" s="32">
        <v>6.6</v>
      </c>
      <c r="K132" s="32">
        <v>238</v>
      </c>
      <c r="L132" s="32">
        <v>186</v>
      </c>
      <c r="M132" s="32">
        <v>26</v>
      </c>
      <c r="N132" s="32">
        <v>0.1</v>
      </c>
      <c r="O132" s="7"/>
    </row>
    <row r="133" spans="1:15" ht="14.4" customHeight="1" x14ac:dyDescent="0.3">
      <c r="A133" s="28">
        <v>376</v>
      </c>
      <c r="B133" s="28" t="s">
        <v>48</v>
      </c>
      <c r="C133" s="18">
        <v>200</v>
      </c>
      <c r="D133" s="33">
        <v>12</v>
      </c>
      <c r="E133" s="33">
        <v>3.06</v>
      </c>
      <c r="F133" s="33">
        <v>13</v>
      </c>
      <c r="G133" s="33">
        <v>60</v>
      </c>
      <c r="H133" s="33">
        <v>0</v>
      </c>
      <c r="I133" s="33">
        <v>6</v>
      </c>
      <c r="J133" s="33">
        <v>0</v>
      </c>
      <c r="K133" s="33">
        <v>12.16</v>
      </c>
      <c r="L133" s="33">
        <v>4.9400000000000004</v>
      </c>
      <c r="M133" s="33">
        <v>4.5</v>
      </c>
      <c r="N133" s="33">
        <v>0.54</v>
      </c>
      <c r="O133" s="7"/>
    </row>
    <row r="134" spans="1:15" s="2" customFormat="1" x14ac:dyDescent="0.3">
      <c r="A134" s="28"/>
      <c r="B134" s="28" t="s">
        <v>34</v>
      </c>
      <c r="C134" s="28">
        <v>10</v>
      </c>
      <c r="D134" s="33">
        <v>0</v>
      </c>
      <c r="E134" s="33">
        <v>0</v>
      </c>
      <c r="F134" s="33">
        <v>80.3</v>
      </c>
      <c r="G134" s="33">
        <v>33.799999999999997</v>
      </c>
      <c r="H134" s="33">
        <v>0.19</v>
      </c>
      <c r="I134" s="33">
        <v>53.93</v>
      </c>
      <c r="J134" s="33">
        <v>0</v>
      </c>
      <c r="K134" s="33">
        <v>104.7</v>
      </c>
      <c r="L134" s="33">
        <v>520.47</v>
      </c>
      <c r="M134" s="33">
        <v>0</v>
      </c>
      <c r="N134" s="33">
        <v>2.56</v>
      </c>
      <c r="O134" s="7"/>
    </row>
    <row r="135" spans="1:15" s="2" customFormat="1" x14ac:dyDescent="0.3">
      <c r="A135" s="28"/>
      <c r="B135" s="34" t="s">
        <v>35</v>
      </c>
      <c r="C135" s="34"/>
      <c r="D135" s="35">
        <f>D134+D133+D132+D131</f>
        <v>23.1</v>
      </c>
      <c r="E135" s="35">
        <f t="shared" ref="E135:N135" si="20">E134+E133+E132+E131</f>
        <v>16.71</v>
      </c>
      <c r="F135" s="35">
        <f t="shared" si="20"/>
        <v>143.69999999999999</v>
      </c>
      <c r="G135" s="35">
        <f t="shared" si="20"/>
        <v>471.8</v>
      </c>
      <c r="H135" s="35">
        <f t="shared" si="20"/>
        <v>27.56</v>
      </c>
      <c r="I135" s="35">
        <f t="shared" si="20"/>
        <v>103.84</v>
      </c>
      <c r="J135" s="35">
        <f t="shared" si="20"/>
        <v>6.6</v>
      </c>
      <c r="K135" s="35">
        <f t="shared" si="20"/>
        <v>381.96000000000004</v>
      </c>
      <c r="L135" s="35">
        <f t="shared" si="20"/>
        <v>752.41000000000008</v>
      </c>
      <c r="M135" s="35">
        <f t="shared" si="20"/>
        <v>30.5</v>
      </c>
      <c r="N135" s="35">
        <f t="shared" si="20"/>
        <v>5.65</v>
      </c>
      <c r="O135" s="7"/>
    </row>
    <row r="136" spans="1:15" ht="14.4" customHeight="1" x14ac:dyDescent="0.3">
      <c r="A136" s="28"/>
      <c r="B136" s="68" t="s">
        <v>37</v>
      </c>
      <c r="C136" s="68"/>
      <c r="D136" s="68"/>
      <c r="E136" s="68"/>
      <c r="F136" s="68"/>
      <c r="G136" s="68"/>
      <c r="H136" s="68"/>
      <c r="I136" s="68"/>
      <c r="J136" s="68"/>
      <c r="K136" s="68"/>
      <c r="L136" s="68"/>
      <c r="M136" s="68"/>
      <c r="N136" s="68"/>
      <c r="O136" s="7"/>
    </row>
    <row r="137" spans="1:15" ht="27" customHeight="1" x14ac:dyDescent="0.3">
      <c r="A137" s="28">
        <v>59</v>
      </c>
      <c r="B137" s="38" t="s">
        <v>108</v>
      </c>
      <c r="C137" s="39">
        <v>60</v>
      </c>
      <c r="D137" s="33">
        <v>0.66</v>
      </c>
      <c r="E137" s="33">
        <v>0.12</v>
      </c>
      <c r="F137" s="33">
        <v>2.2799999999999998</v>
      </c>
      <c r="G137" s="33">
        <v>49.775999999999996</v>
      </c>
      <c r="H137" s="33">
        <v>0.03</v>
      </c>
      <c r="I137" s="33">
        <v>2.88</v>
      </c>
      <c r="J137" s="33">
        <v>0</v>
      </c>
      <c r="K137" s="33">
        <v>6.2880000000000003</v>
      </c>
      <c r="L137" s="33">
        <v>17.687999999999999</v>
      </c>
      <c r="M137" s="33">
        <v>5.7119999999999997</v>
      </c>
      <c r="N137" s="33">
        <v>0.24599999999999997</v>
      </c>
      <c r="O137" s="7"/>
    </row>
    <row r="138" spans="1:15" s="12" customFormat="1" ht="27.6" x14ac:dyDescent="0.3">
      <c r="A138" s="38">
        <v>102</v>
      </c>
      <c r="B138" s="57" t="s">
        <v>39</v>
      </c>
      <c r="C138" s="58">
        <v>250</v>
      </c>
      <c r="D138" s="59">
        <v>5.49</v>
      </c>
      <c r="E138" s="59">
        <v>5.27</v>
      </c>
      <c r="F138" s="59">
        <v>16.53</v>
      </c>
      <c r="G138" s="59">
        <v>163.75</v>
      </c>
      <c r="H138" s="59">
        <v>0.23</v>
      </c>
      <c r="I138" s="59">
        <v>5.8</v>
      </c>
      <c r="J138" s="59">
        <v>251.9</v>
      </c>
      <c r="K138" s="59">
        <v>42.68</v>
      </c>
      <c r="L138" s="59">
        <v>88.1</v>
      </c>
      <c r="M138" s="59">
        <v>35.58</v>
      </c>
      <c r="N138" s="59">
        <v>2.0499999999999998</v>
      </c>
      <c r="O138" s="13"/>
    </row>
    <row r="139" spans="1:15" ht="14.4" customHeight="1" x14ac:dyDescent="0.3">
      <c r="A139" s="28">
        <v>297</v>
      </c>
      <c r="B139" s="28" t="s">
        <v>84</v>
      </c>
      <c r="C139" s="63">
        <v>80</v>
      </c>
      <c r="D139" s="24">
        <v>13.64</v>
      </c>
      <c r="E139" s="24">
        <v>21.32</v>
      </c>
      <c r="F139" s="24">
        <v>23.06</v>
      </c>
      <c r="G139" s="26">
        <v>315.12</v>
      </c>
      <c r="H139" s="24">
        <v>1.4E-2</v>
      </c>
      <c r="I139" s="24">
        <v>7.0000000000000007E-2</v>
      </c>
      <c r="J139" s="24">
        <v>0.19</v>
      </c>
      <c r="K139" s="24">
        <v>31.16</v>
      </c>
      <c r="L139" s="24">
        <v>147.05000000000001</v>
      </c>
      <c r="M139" s="24">
        <v>42.39</v>
      </c>
      <c r="N139" s="24">
        <v>2.04</v>
      </c>
      <c r="O139" s="7"/>
    </row>
    <row r="140" spans="1:15" s="2" customFormat="1" x14ac:dyDescent="0.3">
      <c r="A140" s="28">
        <v>302</v>
      </c>
      <c r="B140" s="28" t="s">
        <v>85</v>
      </c>
      <c r="C140" s="28">
        <v>160</v>
      </c>
      <c r="D140" s="25">
        <v>3.8755555555555556</v>
      </c>
      <c r="E140" s="25">
        <v>7.0933333333333346</v>
      </c>
      <c r="F140" s="25">
        <v>37.804444444444442</v>
      </c>
      <c r="G140" s="25">
        <v>251.36</v>
      </c>
      <c r="H140" s="25">
        <v>2.1333333333333333E-2</v>
      </c>
      <c r="I140" s="25">
        <v>2.2844444444444445</v>
      </c>
      <c r="J140" s="25">
        <v>21.066666666666666</v>
      </c>
      <c r="K140" s="25">
        <v>2.1422222222222222</v>
      </c>
      <c r="L140" s="25">
        <v>53.866666666666667</v>
      </c>
      <c r="M140" s="25">
        <v>16.888888888888889</v>
      </c>
      <c r="N140" s="25">
        <v>0.45333333333333331</v>
      </c>
      <c r="O140" s="7"/>
    </row>
    <row r="141" spans="1:15" ht="14.4" customHeight="1" x14ac:dyDescent="0.3">
      <c r="A141" s="28"/>
      <c r="B141" s="28" t="s">
        <v>43</v>
      </c>
      <c r="C141" s="28">
        <v>60</v>
      </c>
      <c r="D141" s="33">
        <v>4.8</v>
      </c>
      <c r="E141" s="33">
        <v>6</v>
      </c>
      <c r="F141" s="33">
        <v>29.3</v>
      </c>
      <c r="G141" s="33">
        <v>43.4</v>
      </c>
      <c r="H141" s="33">
        <v>0.03</v>
      </c>
      <c r="I141" s="33">
        <v>0.04</v>
      </c>
      <c r="J141" s="33">
        <v>0</v>
      </c>
      <c r="K141" s="33">
        <v>15.3</v>
      </c>
      <c r="L141" s="33">
        <v>43.32</v>
      </c>
      <c r="M141" s="33">
        <v>13</v>
      </c>
      <c r="N141" s="33">
        <v>1.5</v>
      </c>
      <c r="O141" s="7"/>
    </row>
    <row r="142" spans="1:15" ht="14.4" customHeight="1" x14ac:dyDescent="0.3">
      <c r="A142" s="28">
        <v>354</v>
      </c>
      <c r="B142" s="38" t="s">
        <v>44</v>
      </c>
      <c r="C142" s="28">
        <v>200</v>
      </c>
      <c r="D142" s="32">
        <v>0.4</v>
      </c>
      <c r="E142" s="32">
        <v>0</v>
      </c>
      <c r="F142" s="32">
        <v>39.6</v>
      </c>
      <c r="G142" s="32">
        <v>159</v>
      </c>
      <c r="H142" s="33">
        <v>0.01</v>
      </c>
      <c r="I142" s="33">
        <v>0.36</v>
      </c>
      <c r="J142" s="33">
        <v>0</v>
      </c>
      <c r="K142" s="33">
        <v>13.92</v>
      </c>
      <c r="L142" s="33">
        <v>13.89</v>
      </c>
      <c r="M142" s="33">
        <v>8.0399999999999991</v>
      </c>
      <c r="N142" s="33">
        <v>0.05</v>
      </c>
      <c r="O142" s="7"/>
    </row>
    <row r="143" spans="1:15" ht="14.4" customHeight="1" x14ac:dyDescent="0.3">
      <c r="A143" s="28"/>
      <c r="B143" s="34" t="s">
        <v>35</v>
      </c>
      <c r="C143" s="34"/>
      <c r="D143" s="35">
        <f>D137+D138+D139+D140+D141+D142</f>
        <v>28.865555555555556</v>
      </c>
      <c r="E143" s="35">
        <f t="shared" ref="E143:N143" si="21">E137+E138+E139+E140+E141+E142</f>
        <v>39.803333333333335</v>
      </c>
      <c r="F143" s="35">
        <f t="shared" si="21"/>
        <v>148.57444444444445</v>
      </c>
      <c r="G143" s="35">
        <f t="shared" si="21"/>
        <v>982.40599999999995</v>
      </c>
      <c r="H143" s="35">
        <f t="shared" si="21"/>
        <v>0.33533333333333337</v>
      </c>
      <c r="I143" s="35">
        <f t="shared" si="21"/>
        <v>11.434444444444443</v>
      </c>
      <c r="J143" s="35">
        <f t="shared" si="21"/>
        <v>273.15666666666669</v>
      </c>
      <c r="K143" s="35">
        <f t="shared" si="21"/>
        <v>111.49022222222222</v>
      </c>
      <c r="L143" s="35">
        <f t="shared" si="21"/>
        <v>363.91466666666668</v>
      </c>
      <c r="M143" s="35">
        <f t="shared" si="21"/>
        <v>121.61088888888889</v>
      </c>
      <c r="N143" s="35">
        <f t="shared" si="21"/>
        <v>6.3393333333333333</v>
      </c>
      <c r="O143" s="7"/>
    </row>
    <row r="144" spans="1:15" ht="14.4" customHeight="1" x14ac:dyDescent="0.3">
      <c r="A144" s="28"/>
      <c r="B144" s="34" t="s">
        <v>45</v>
      </c>
      <c r="C144" s="34"/>
      <c r="D144" s="35">
        <f>D143+D135</f>
        <v>51.965555555555554</v>
      </c>
      <c r="E144" s="35">
        <f t="shared" ref="E144:N144" si="22">E143+E135</f>
        <v>56.513333333333335</v>
      </c>
      <c r="F144" s="35">
        <f t="shared" si="22"/>
        <v>292.27444444444444</v>
      </c>
      <c r="G144" s="35">
        <f t="shared" si="22"/>
        <v>1454.2059999999999</v>
      </c>
      <c r="H144" s="35">
        <f t="shared" si="22"/>
        <v>27.895333333333333</v>
      </c>
      <c r="I144" s="35">
        <f t="shared" si="22"/>
        <v>115.27444444444444</v>
      </c>
      <c r="J144" s="35">
        <f t="shared" si="22"/>
        <v>279.75666666666672</v>
      </c>
      <c r="K144" s="35">
        <f t="shared" si="22"/>
        <v>493.45022222222224</v>
      </c>
      <c r="L144" s="35">
        <f t="shared" si="22"/>
        <v>1116.3246666666669</v>
      </c>
      <c r="M144" s="35">
        <f t="shared" si="22"/>
        <v>152.11088888888889</v>
      </c>
      <c r="N144" s="35">
        <f t="shared" si="22"/>
        <v>11.989333333333335</v>
      </c>
      <c r="O144" s="7"/>
    </row>
    <row r="145" spans="1:15" ht="14.4" customHeight="1" x14ac:dyDescent="0.3">
      <c r="A145" s="28"/>
      <c r="B145" s="68" t="s">
        <v>57</v>
      </c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7"/>
    </row>
    <row r="146" spans="1:15" ht="14.4" customHeight="1" x14ac:dyDescent="0.3">
      <c r="A146" s="28"/>
      <c r="B146" s="68" t="s">
        <v>30</v>
      </c>
      <c r="C146" s="68"/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7"/>
    </row>
    <row r="147" spans="1:15" s="2" customFormat="1" ht="28.2" x14ac:dyDescent="0.3">
      <c r="A147" s="28">
        <v>219</v>
      </c>
      <c r="B147" s="30" t="s">
        <v>86</v>
      </c>
      <c r="C147" s="39" t="s">
        <v>87</v>
      </c>
      <c r="D147" s="25">
        <v>17.626666666666665</v>
      </c>
      <c r="E147" s="25">
        <v>19.173333333333332</v>
      </c>
      <c r="F147" s="25">
        <v>20.488888888888887</v>
      </c>
      <c r="G147" s="25">
        <v>207.51111111111112</v>
      </c>
      <c r="H147" s="25">
        <v>0.77333333333333332</v>
      </c>
      <c r="I147" s="25">
        <v>0.51555555555555554</v>
      </c>
      <c r="J147" s="25">
        <v>128.88888888888889</v>
      </c>
      <c r="K147" s="25">
        <v>161.62666666666669</v>
      </c>
      <c r="L147" s="25">
        <v>249.5288888888889</v>
      </c>
      <c r="M147" s="25">
        <v>260.48888888888888</v>
      </c>
      <c r="N147" s="25">
        <v>0.89777777777777779</v>
      </c>
      <c r="O147" s="7"/>
    </row>
    <row r="148" spans="1:15" s="2" customFormat="1" x14ac:dyDescent="0.3">
      <c r="A148" s="28">
        <v>379</v>
      </c>
      <c r="B148" s="29" t="s">
        <v>99</v>
      </c>
      <c r="C148" s="17">
        <v>200</v>
      </c>
      <c r="D148" s="33">
        <v>3.8</v>
      </c>
      <c r="E148" s="33">
        <v>3.9</v>
      </c>
      <c r="F148" s="33">
        <v>24.8</v>
      </c>
      <c r="G148" s="49">
        <v>148</v>
      </c>
      <c r="H148" s="33">
        <v>0</v>
      </c>
      <c r="I148" s="33">
        <v>0</v>
      </c>
      <c r="J148" s="33">
        <v>0</v>
      </c>
      <c r="K148" s="33">
        <v>122</v>
      </c>
      <c r="L148" s="33">
        <v>112</v>
      </c>
      <c r="M148" s="33">
        <v>18</v>
      </c>
      <c r="N148" s="32">
        <v>0.03</v>
      </c>
      <c r="O148" s="7"/>
    </row>
    <row r="149" spans="1:15" s="2" customFormat="1" x14ac:dyDescent="0.3">
      <c r="A149" s="28">
        <v>385</v>
      </c>
      <c r="B149" s="28" t="s">
        <v>36</v>
      </c>
      <c r="C149" s="28">
        <v>200</v>
      </c>
      <c r="D149" s="32">
        <v>5.6</v>
      </c>
      <c r="E149" s="32">
        <v>6.4</v>
      </c>
      <c r="F149" s="32">
        <v>9.4</v>
      </c>
      <c r="G149" s="32">
        <v>118</v>
      </c>
      <c r="H149" s="32">
        <v>0.1</v>
      </c>
      <c r="I149" s="32">
        <v>3</v>
      </c>
      <c r="J149" s="32">
        <v>6.6</v>
      </c>
      <c r="K149" s="32">
        <v>238</v>
      </c>
      <c r="L149" s="32">
        <v>186</v>
      </c>
      <c r="M149" s="32">
        <v>26</v>
      </c>
      <c r="N149" s="32">
        <v>0.1</v>
      </c>
      <c r="O149" s="7"/>
    </row>
    <row r="150" spans="1:15" s="2" customFormat="1" x14ac:dyDescent="0.3">
      <c r="A150" s="28"/>
      <c r="B150" s="28" t="s">
        <v>34</v>
      </c>
      <c r="C150" s="28">
        <v>10</v>
      </c>
      <c r="D150" s="33">
        <v>0</v>
      </c>
      <c r="E150" s="33">
        <v>0</v>
      </c>
      <c r="F150" s="33">
        <v>80.3</v>
      </c>
      <c r="G150" s="33">
        <v>33.799999999999997</v>
      </c>
      <c r="H150" s="33">
        <v>0.19</v>
      </c>
      <c r="I150" s="33">
        <v>53.93</v>
      </c>
      <c r="J150" s="33">
        <v>0</v>
      </c>
      <c r="K150" s="33">
        <v>104.7</v>
      </c>
      <c r="L150" s="33">
        <v>520.47</v>
      </c>
      <c r="M150" s="33">
        <v>0</v>
      </c>
      <c r="N150" s="33">
        <v>2.56</v>
      </c>
      <c r="O150" s="7"/>
    </row>
    <row r="151" spans="1:15" ht="14.4" customHeight="1" x14ac:dyDescent="0.3">
      <c r="A151" s="28"/>
      <c r="B151" s="34" t="s">
        <v>35</v>
      </c>
      <c r="C151" s="34"/>
      <c r="D151" s="35">
        <f>D147+D148+D149+D150</f>
        <v>27.026666666666664</v>
      </c>
      <c r="E151" s="35">
        <f t="shared" ref="E151:N151" si="23">E147+E148+E149+E150</f>
        <v>29.473333333333329</v>
      </c>
      <c r="F151" s="35">
        <f t="shared" si="23"/>
        <v>134.98888888888888</v>
      </c>
      <c r="G151" s="35">
        <f t="shared" si="23"/>
        <v>507.31111111111113</v>
      </c>
      <c r="H151" s="35">
        <f t="shared" si="23"/>
        <v>1.0633333333333332</v>
      </c>
      <c r="I151" s="35">
        <f t="shared" si="23"/>
        <v>57.445555555555558</v>
      </c>
      <c r="J151" s="35">
        <f t="shared" si="23"/>
        <v>135.48888888888888</v>
      </c>
      <c r="K151" s="35">
        <f t="shared" si="23"/>
        <v>626.32666666666671</v>
      </c>
      <c r="L151" s="35">
        <f t="shared" si="23"/>
        <v>1067.9988888888888</v>
      </c>
      <c r="M151" s="35">
        <f t="shared" si="23"/>
        <v>304.48888888888888</v>
      </c>
      <c r="N151" s="35">
        <f t="shared" si="23"/>
        <v>3.5877777777777782</v>
      </c>
      <c r="O151" s="7"/>
    </row>
    <row r="152" spans="1:15" ht="14.4" customHeight="1" x14ac:dyDescent="0.3">
      <c r="A152" s="28"/>
      <c r="B152" s="28"/>
      <c r="C152" s="28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7"/>
    </row>
    <row r="153" spans="1:15" ht="14.4" customHeight="1" x14ac:dyDescent="0.3">
      <c r="A153" s="28"/>
      <c r="B153" s="68" t="s">
        <v>37</v>
      </c>
      <c r="C153" s="68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7"/>
    </row>
    <row r="154" spans="1:15" s="12" customFormat="1" ht="28.2" x14ac:dyDescent="0.3">
      <c r="A154" s="38" t="s">
        <v>50</v>
      </c>
      <c r="B154" s="38" t="s">
        <v>100</v>
      </c>
      <c r="C154" s="38">
        <v>60</v>
      </c>
      <c r="D154" s="24">
        <v>1.1000000000000001</v>
      </c>
      <c r="E154" s="24">
        <v>0.2</v>
      </c>
      <c r="F154" s="24">
        <v>3.8</v>
      </c>
      <c r="G154" s="24">
        <v>47.6</v>
      </c>
      <c r="H154" s="24">
        <v>0.04</v>
      </c>
      <c r="I154" s="24">
        <v>2.4700000000000002</v>
      </c>
      <c r="J154" s="24">
        <v>0</v>
      </c>
      <c r="K154" s="24">
        <v>16.75</v>
      </c>
      <c r="L154" s="24">
        <v>37.299999999999997</v>
      </c>
      <c r="M154" s="24">
        <v>22.4</v>
      </c>
      <c r="N154" s="24">
        <v>0.73</v>
      </c>
      <c r="O154" s="13"/>
    </row>
    <row r="155" spans="1:15" ht="17.399999999999999" customHeight="1" x14ac:dyDescent="0.3">
      <c r="A155" s="28">
        <v>94</v>
      </c>
      <c r="B155" s="38" t="s">
        <v>109</v>
      </c>
      <c r="C155" s="15">
        <v>250</v>
      </c>
      <c r="D155" s="16">
        <v>2.0099999999999998</v>
      </c>
      <c r="E155" s="16">
        <v>4.88</v>
      </c>
      <c r="F155" s="16">
        <v>12.18</v>
      </c>
      <c r="G155" s="16">
        <v>121.92</v>
      </c>
      <c r="H155" s="16">
        <v>0.96</v>
      </c>
      <c r="I155" s="16">
        <v>12.6</v>
      </c>
      <c r="J155" s="16">
        <v>51.48</v>
      </c>
      <c r="K155" s="16">
        <v>38.159999999999997</v>
      </c>
      <c r="L155" s="16">
        <v>63.24</v>
      </c>
      <c r="M155" s="16">
        <v>26.95</v>
      </c>
      <c r="N155" s="16">
        <v>1.03</v>
      </c>
      <c r="O155" s="7"/>
    </row>
    <row r="156" spans="1:15" s="2" customFormat="1" ht="15.6" customHeight="1" x14ac:dyDescent="0.3">
      <c r="A156" s="28">
        <v>234</v>
      </c>
      <c r="B156" s="28" t="s">
        <v>88</v>
      </c>
      <c r="C156" s="39">
        <v>80</v>
      </c>
      <c r="D156" s="32">
        <v>11.3</v>
      </c>
      <c r="E156" s="32">
        <v>7.1</v>
      </c>
      <c r="F156" s="32">
        <v>43.7</v>
      </c>
      <c r="G156" s="32">
        <v>273.2</v>
      </c>
      <c r="H156" s="32">
        <v>8.6999999999999994E-2</v>
      </c>
      <c r="I156" s="32">
        <v>6.93</v>
      </c>
      <c r="J156" s="32">
        <v>81.7</v>
      </c>
      <c r="K156" s="32">
        <v>70.98</v>
      </c>
      <c r="L156" s="32">
        <v>142.5</v>
      </c>
      <c r="M156" s="32">
        <v>37.08</v>
      </c>
      <c r="N156" s="32">
        <v>1.32</v>
      </c>
      <c r="O156" s="7"/>
    </row>
    <row r="157" spans="1:15" s="2" customFormat="1" ht="39.6" customHeight="1" x14ac:dyDescent="0.3">
      <c r="A157" s="28">
        <v>302</v>
      </c>
      <c r="B157" s="38" t="s">
        <v>89</v>
      </c>
      <c r="C157" s="39">
        <v>150</v>
      </c>
      <c r="D157" s="32">
        <v>3.64</v>
      </c>
      <c r="E157" s="32">
        <v>4.3</v>
      </c>
      <c r="F157" s="32">
        <v>36.67</v>
      </c>
      <c r="G157" s="32">
        <v>199.95</v>
      </c>
      <c r="H157" s="32">
        <v>2.4E-2</v>
      </c>
      <c r="I157" s="32">
        <v>2.57</v>
      </c>
      <c r="J157" s="32">
        <v>23.7</v>
      </c>
      <c r="K157" s="32">
        <v>2.41</v>
      </c>
      <c r="L157" s="32">
        <v>60.6</v>
      </c>
      <c r="M157" s="32">
        <v>19</v>
      </c>
      <c r="N157" s="32">
        <v>0.51</v>
      </c>
      <c r="O157" s="7"/>
    </row>
    <row r="158" spans="1:15" ht="14.4" customHeight="1" x14ac:dyDescent="0.3">
      <c r="A158" s="28">
        <v>389</v>
      </c>
      <c r="B158" s="38" t="s">
        <v>76</v>
      </c>
      <c r="C158" s="23">
        <v>200</v>
      </c>
      <c r="D158" s="16">
        <v>1</v>
      </c>
      <c r="E158" s="16">
        <v>0.2</v>
      </c>
      <c r="F158" s="16">
        <v>20.2</v>
      </c>
      <c r="G158" s="16">
        <v>92</v>
      </c>
      <c r="H158" s="16">
        <v>0.02</v>
      </c>
      <c r="I158" s="16">
        <v>4</v>
      </c>
      <c r="J158" s="16">
        <v>0</v>
      </c>
      <c r="K158" s="16">
        <v>14</v>
      </c>
      <c r="L158" s="16">
        <v>11.2</v>
      </c>
      <c r="M158" s="16">
        <v>2.8</v>
      </c>
      <c r="N158" s="16">
        <v>0.44</v>
      </c>
      <c r="O158" s="7"/>
    </row>
    <row r="159" spans="1:15" ht="14.4" customHeight="1" x14ac:dyDescent="0.3">
      <c r="A159" s="28"/>
      <c r="B159" s="28" t="s">
        <v>43</v>
      </c>
      <c r="C159" s="28">
        <v>60</v>
      </c>
      <c r="D159" s="32">
        <v>4.8</v>
      </c>
      <c r="E159" s="32">
        <v>6</v>
      </c>
      <c r="F159" s="32">
        <v>29.3</v>
      </c>
      <c r="G159" s="32">
        <v>43.4</v>
      </c>
      <c r="H159" s="32">
        <v>0.03</v>
      </c>
      <c r="I159" s="32">
        <v>0.04</v>
      </c>
      <c r="J159" s="32">
        <v>0</v>
      </c>
      <c r="K159" s="32">
        <v>15.3</v>
      </c>
      <c r="L159" s="32">
        <v>43.32</v>
      </c>
      <c r="M159" s="32">
        <v>13</v>
      </c>
      <c r="N159" s="32">
        <v>1.5</v>
      </c>
      <c r="O159" s="7"/>
    </row>
    <row r="160" spans="1:15" ht="14.4" customHeight="1" x14ac:dyDescent="0.3">
      <c r="A160" s="28"/>
      <c r="B160" s="34" t="s">
        <v>49</v>
      </c>
      <c r="C160" s="34"/>
      <c r="D160" s="35">
        <f>D154+D155+D156+D157+D158+D159</f>
        <v>23.85</v>
      </c>
      <c r="E160" s="35">
        <f t="shared" ref="E160:N160" si="24">E154+E155+E156+E157+E158+E159</f>
        <v>22.68</v>
      </c>
      <c r="F160" s="35">
        <f t="shared" si="24"/>
        <v>145.85000000000002</v>
      </c>
      <c r="G160" s="35">
        <f t="shared" si="24"/>
        <v>778.07</v>
      </c>
      <c r="H160" s="35">
        <f t="shared" si="24"/>
        <v>1.161</v>
      </c>
      <c r="I160" s="35">
        <f t="shared" si="24"/>
        <v>28.61</v>
      </c>
      <c r="J160" s="35">
        <f t="shared" si="24"/>
        <v>156.88</v>
      </c>
      <c r="K160" s="35">
        <f t="shared" si="24"/>
        <v>157.60000000000002</v>
      </c>
      <c r="L160" s="35">
        <f t="shared" si="24"/>
        <v>358.15999999999997</v>
      </c>
      <c r="M160" s="35">
        <f t="shared" si="24"/>
        <v>121.22999999999999</v>
      </c>
      <c r="N160" s="35">
        <f t="shared" si="24"/>
        <v>5.53</v>
      </c>
      <c r="O160" s="7"/>
    </row>
    <row r="161" spans="1:15" ht="14.4" customHeight="1" x14ac:dyDescent="0.3">
      <c r="A161" s="28"/>
      <c r="B161" s="34" t="s">
        <v>45</v>
      </c>
      <c r="C161" s="34"/>
      <c r="D161" s="35">
        <f>D160+D151</f>
        <v>50.876666666666665</v>
      </c>
      <c r="E161" s="35">
        <f t="shared" ref="E161:N161" si="25">E160+E151</f>
        <v>52.153333333333329</v>
      </c>
      <c r="F161" s="35">
        <f t="shared" si="25"/>
        <v>280.8388888888889</v>
      </c>
      <c r="G161" s="35">
        <f t="shared" si="25"/>
        <v>1285.3811111111113</v>
      </c>
      <c r="H161" s="35">
        <f t="shared" si="25"/>
        <v>2.2243333333333331</v>
      </c>
      <c r="I161" s="35">
        <f t="shared" si="25"/>
        <v>86.055555555555557</v>
      </c>
      <c r="J161" s="35">
        <f t="shared" si="25"/>
        <v>292.36888888888888</v>
      </c>
      <c r="K161" s="35">
        <f t="shared" si="25"/>
        <v>783.92666666666673</v>
      </c>
      <c r="L161" s="35">
        <f t="shared" si="25"/>
        <v>1426.1588888888887</v>
      </c>
      <c r="M161" s="35">
        <f t="shared" si="25"/>
        <v>425.71888888888884</v>
      </c>
      <c r="N161" s="35">
        <f t="shared" si="25"/>
        <v>9.1177777777777784</v>
      </c>
      <c r="O161" s="7"/>
    </row>
    <row r="162" spans="1:15" s="2" customFormat="1" x14ac:dyDescent="0.3">
      <c r="A162" s="28"/>
      <c r="B162" s="56"/>
      <c r="C162" s="28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7"/>
    </row>
    <row r="163" spans="1:15" ht="14.4" customHeight="1" x14ac:dyDescent="0.3">
      <c r="A163" s="28"/>
      <c r="B163" s="68" t="s">
        <v>63</v>
      </c>
      <c r="C163" s="68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7"/>
    </row>
    <row r="164" spans="1:15" ht="14.4" customHeight="1" x14ac:dyDescent="0.3">
      <c r="A164" s="28"/>
      <c r="B164" s="68" t="s">
        <v>30</v>
      </c>
      <c r="C164" s="68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7"/>
    </row>
    <row r="165" spans="1:15" ht="14.4" customHeight="1" x14ac:dyDescent="0.3">
      <c r="A165" s="28">
        <v>210</v>
      </c>
      <c r="B165" s="38" t="s">
        <v>98</v>
      </c>
      <c r="C165" s="39">
        <v>125</v>
      </c>
      <c r="D165" s="32">
        <v>14.4</v>
      </c>
      <c r="E165" s="32">
        <v>12.5</v>
      </c>
      <c r="F165" s="32">
        <v>2.8</v>
      </c>
      <c r="G165" s="32">
        <v>182.3</v>
      </c>
      <c r="H165" s="32">
        <v>8.2000000000000003E-2</v>
      </c>
      <c r="I165" s="32">
        <v>12.2</v>
      </c>
      <c r="J165" s="32">
        <v>11.8</v>
      </c>
      <c r="K165" s="32">
        <v>12.48</v>
      </c>
      <c r="L165" s="32">
        <v>45.98</v>
      </c>
      <c r="M165" s="32">
        <v>18.399999999999999</v>
      </c>
      <c r="N165" s="32">
        <v>0.65</v>
      </c>
      <c r="O165" s="7"/>
    </row>
    <row r="166" spans="1:15" ht="14.4" customHeight="1" x14ac:dyDescent="0.3">
      <c r="A166" s="28">
        <v>385</v>
      </c>
      <c r="B166" s="28" t="s">
        <v>36</v>
      </c>
      <c r="C166" s="28">
        <v>200</v>
      </c>
      <c r="D166" s="32">
        <v>5.6</v>
      </c>
      <c r="E166" s="32">
        <v>6.4</v>
      </c>
      <c r="F166" s="32">
        <v>9.4</v>
      </c>
      <c r="G166" s="32">
        <v>118</v>
      </c>
      <c r="H166" s="32">
        <v>0.1</v>
      </c>
      <c r="I166" s="32">
        <v>3</v>
      </c>
      <c r="J166" s="32">
        <v>6.6</v>
      </c>
      <c r="K166" s="32">
        <v>238</v>
      </c>
      <c r="L166" s="32">
        <v>186</v>
      </c>
      <c r="M166" s="32">
        <v>26</v>
      </c>
      <c r="N166" s="32">
        <v>0.1</v>
      </c>
      <c r="O166" s="7"/>
    </row>
    <row r="167" spans="1:15" s="2" customFormat="1" ht="14.4" customHeight="1" x14ac:dyDescent="0.3">
      <c r="A167" s="28">
        <v>382</v>
      </c>
      <c r="B167" s="28" t="s">
        <v>32</v>
      </c>
      <c r="C167" s="28">
        <v>200</v>
      </c>
      <c r="D167" s="32">
        <v>3.15</v>
      </c>
      <c r="E167" s="32">
        <v>2.72</v>
      </c>
      <c r="F167" s="32">
        <v>12.96</v>
      </c>
      <c r="G167" s="32">
        <v>10.3</v>
      </c>
      <c r="H167" s="32">
        <v>0.04</v>
      </c>
      <c r="I167" s="32">
        <v>1.2</v>
      </c>
      <c r="J167" s="32">
        <v>18</v>
      </c>
      <c r="K167" s="32">
        <v>114.7</v>
      </c>
      <c r="L167" s="32">
        <v>95.9</v>
      </c>
      <c r="M167" s="32">
        <v>16.7</v>
      </c>
      <c r="N167" s="32">
        <v>0.41</v>
      </c>
      <c r="O167" s="7"/>
    </row>
    <row r="168" spans="1:15" ht="14.4" customHeight="1" x14ac:dyDescent="0.3">
      <c r="A168" s="28"/>
      <c r="B168" s="28" t="s">
        <v>34</v>
      </c>
      <c r="C168" s="28">
        <v>10</v>
      </c>
      <c r="D168" s="33">
        <v>0</v>
      </c>
      <c r="E168" s="33">
        <v>0</v>
      </c>
      <c r="F168" s="33">
        <v>80.3</v>
      </c>
      <c r="G168" s="33">
        <v>33.799999999999997</v>
      </c>
      <c r="H168" s="33">
        <v>0.19</v>
      </c>
      <c r="I168" s="33">
        <v>53.93</v>
      </c>
      <c r="J168" s="33">
        <v>0</v>
      </c>
      <c r="K168" s="33">
        <v>104.7</v>
      </c>
      <c r="L168" s="33">
        <v>520.47</v>
      </c>
      <c r="M168" s="33">
        <v>0</v>
      </c>
      <c r="N168" s="33">
        <v>2.56</v>
      </c>
      <c r="O168" s="7"/>
    </row>
    <row r="169" spans="1:15" s="2" customFormat="1" x14ac:dyDescent="0.3">
      <c r="A169" s="28">
        <v>338</v>
      </c>
      <c r="B169" s="28" t="s">
        <v>62</v>
      </c>
      <c r="C169" s="28">
        <v>100</v>
      </c>
      <c r="D169" s="32">
        <v>0.6</v>
      </c>
      <c r="E169" s="32">
        <v>0</v>
      </c>
      <c r="F169" s="32">
        <v>12.6</v>
      </c>
      <c r="G169" s="32">
        <v>52</v>
      </c>
      <c r="H169" s="32">
        <v>0.82</v>
      </c>
      <c r="I169" s="32">
        <v>12.2</v>
      </c>
      <c r="J169" s="32">
        <v>11.8</v>
      </c>
      <c r="K169" s="32">
        <v>12.48</v>
      </c>
      <c r="L169" s="32">
        <v>45.98</v>
      </c>
      <c r="M169" s="32">
        <v>18.14</v>
      </c>
      <c r="N169" s="32">
        <v>0.65</v>
      </c>
      <c r="O169" s="7"/>
    </row>
    <row r="170" spans="1:15" ht="14.4" customHeight="1" x14ac:dyDescent="0.3">
      <c r="A170" s="28"/>
      <c r="B170" s="34" t="s">
        <v>90</v>
      </c>
      <c r="C170" s="34"/>
      <c r="D170" s="35">
        <f>D165+D166+D167+D168+D169</f>
        <v>23.75</v>
      </c>
      <c r="E170" s="35">
        <f t="shared" ref="E170:N170" si="26">E165+E166+E167+E168+E169</f>
        <v>21.619999999999997</v>
      </c>
      <c r="F170" s="35">
        <f t="shared" si="26"/>
        <v>118.05999999999999</v>
      </c>
      <c r="G170" s="35">
        <f t="shared" si="26"/>
        <v>396.40000000000003</v>
      </c>
      <c r="H170" s="35">
        <f t="shared" si="26"/>
        <v>1.232</v>
      </c>
      <c r="I170" s="35">
        <f t="shared" si="26"/>
        <v>82.53</v>
      </c>
      <c r="J170" s="35">
        <f t="shared" si="26"/>
        <v>48.2</v>
      </c>
      <c r="K170" s="35">
        <f t="shared" si="26"/>
        <v>482.36</v>
      </c>
      <c r="L170" s="35">
        <f t="shared" si="26"/>
        <v>894.33</v>
      </c>
      <c r="M170" s="35">
        <f t="shared" si="26"/>
        <v>79.239999999999995</v>
      </c>
      <c r="N170" s="35">
        <f t="shared" si="26"/>
        <v>4.37</v>
      </c>
      <c r="O170" s="7"/>
    </row>
    <row r="171" spans="1:15" ht="14.4" customHeight="1" x14ac:dyDescent="0.3">
      <c r="A171" s="28"/>
      <c r="B171" s="68" t="s">
        <v>37</v>
      </c>
      <c r="C171" s="68"/>
      <c r="D171" s="68"/>
      <c r="E171" s="68"/>
      <c r="F171" s="68"/>
      <c r="G171" s="68"/>
      <c r="H171" s="68"/>
      <c r="I171" s="68"/>
      <c r="J171" s="68"/>
      <c r="K171" s="68"/>
      <c r="L171" s="68"/>
      <c r="M171" s="68"/>
      <c r="N171" s="68"/>
      <c r="O171" s="7"/>
    </row>
    <row r="172" spans="1:15" ht="14.4" customHeight="1" x14ac:dyDescent="0.3">
      <c r="A172" s="28"/>
      <c r="B172" s="38" t="s">
        <v>73</v>
      </c>
      <c r="C172" s="38">
        <v>80</v>
      </c>
      <c r="D172" s="37">
        <v>1.48</v>
      </c>
      <c r="E172" s="37">
        <v>4.83</v>
      </c>
      <c r="F172" s="37">
        <v>14.45</v>
      </c>
      <c r="G172" s="37">
        <v>107.2</v>
      </c>
      <c r="H172" s="37">
        <v>0.2</v>
      </c>
      <c r="I172" s="37">
        <v>4.4000000000000004</v>
      </c>
      <c r="J172" s="37">
        <v>47.2</v>
      </c>
      <c r="K172" s="37">
        <v>4.1500000000000004</v>
      </c>
      <c r="L172" s="37">
        <v>47.44</v>
      </c>
      <c r="M172" s="37">
        <v>24.66</v>
      </c>
      <c r="N172" s="37">
        <v>1.33</v>
      </c>
      <c r="O172" s="7"/>
    </row>
    <row r="173" spans="1:15" ht="27" customHeight="1" x14ac:dyDescent="0.3">
      <c r="A173" s="28">
        <v>98</v>
      </c>
      <c r="B173" s="38" t="s">
        <v>91</v>
      </c>
      <c r="C173" s="39">
        <v>250</v>
      </c>
      <c r="D173" s="54">
        <v>1.88</v>
      </c>
      <c r="E173" s="54">
        <v>4.91</v>
      </c>
      <c r="F173" s="54">
        <v>6.09</v>
      </c>
      <c r="G173" s="54">
        <v>119.5</v>
      </c>
      <c r="H173" s="54">
        <v>0.04</v>
      </c>
      <c r="I173" s="54">
        <v>9.8699999999999992</v>
      </c>
      <c r="J173" s="54">
        <v>101.65</v>
      </c>
      <c r="K173" s="54">
        <v>35.880000000000003</v>
      </c>
      <c r="L173" s="54">
        <v>33.56</v>
      </c>
      <c r="M173" s="54">
        <v>14.17</v>
      </c>
      <c r="N173" s="54">
        <v>0.56999999999999995</v>
      </c>
      <c r="O173" s="7"/>
    </row>
    <row r="174" spans="1:15" ht="27" customHeight="1" x14ac:dyDescent="0.3">
      <c r="A174" s="28">
        <v>280</v>
      </c>
      <c r="B174" s="38" t="s">
        <v>110</v>
      </c>
      <c r="C174" s="39" t="s">
        <v>92</v>
      </c>
      <c r="D174" s="54">
        <v>8.81</v>
      </c>
      <c r="E174" s="54">
        <v>9.8000000000000007</v>
      </c>
      <c r="F174" s="54">
        <v>11.16</v>
      </c>
      <c r="G174" s="54">
        <v>167.82</v>
      </c>
      <c r="H174" s="54">
        <v>0.06</v>
      </c>
      <c r="I174" s="54">
        <v>0.42</v>
      </c>
      <c r="J174" s="54">
        <v>45.5</v>
      </c>
      <c r="K174" s="54">
        <v>27.95</v>
      </c>
      <c r="L174" s="54">
        <v>98.26</v>
      </c>
      <c r="M174" s="54">
        <v>19.5</v>
      </c>
      <c r="N174" s="54">
        <v>0.8</v>
      </c>
      <c r="O174" s="7"/>
    </row>
    <row r="175" spans="1:15" s="2" customFormat="1" ht="42" x14ac:dyDescent="0.3">
      <c r="A175" s="28">
        <v>309</v>
      </c>
      <c r="B175" s="30" t="s">
        <v>93</v>
      </c>
      <c r="C175" s="39" t="s">
        <v>55</v>
      </c>
      <c r="D175" s="54">
        <v>5.17</v>
      </c>
      <c r="E175" s="54">
        <v>5.99</v>
      </c>
      <c r="F175" s="54">
        <v>28.52</v>
      </c>
      <c r="G175" s="54">
        <v>188.4</v>
      </c>
      <c r="H175" s="54">
        <v>0.72</v>
      </c>
      <c r="I175" s="54">
        <v>2.71</v>
      </c>
      <c r="J175" s="54">
        <v>231.2</v>
      </c>
      <c r="K175" s="54">
        <v>19.420000000000002</v>
      </c>
      <c r="L175" s="54">
        <v>50.88</v>
      </c>
      <c r="M175" s="54">
        <v>17.34</v>
      </c>
      <c r="N175" s="54">
        <v>1.03</v>
      </c>
      <c r="O175" s="7"/>
    </row>
    <row r="176" spans="1:15" ht="14.4" customHeight="1" x14ac:dyDescent="0.3">
      <c r="A176" s="28"/>
      <c r="B176" s="28" t="s">
        <v>43</v>
      </c>
      <c r="C176" s="28">
        <v>60</v>
      </c>
      <c r="D176" s="32">
        <v>4.8</v>
      </c>
      <c r="E176" s="32">
        <v>6</v>
      </c>
      <c r="F176" s="32">
        <v>29.3</v>
      </c>
      <c r="G176" s="32">
        <v>43.4</v>
      </c>
      <c r="H176" s="32">
        <v>0.03</v>
      </c>
      <c r="I176" s="32">
        <v>0.04</v>
      </c>
      <c r="J176" s="32">
        <v>0</v>
      </c>
      <c r="K176" s="32">
        <v>15.3</v>
      </c>
      <c r="L176" s="32">
        <v>43.32</v>
      </c>
      <c r="M176" s="32">
        <v>13</v>
      </c>
      <c r="N176" s="32">
        <v>1.5</v>
      </c>
      <c r="O176" s="7"/>
    </row>
    <row r="177" spans="1:15" ht="14.4" customHeight="1" x14ac:dyDescent="0.3">
      <c r="A177" s="28">
        <v>348</v>
      </c>
      <c r="B177" s="28" t="s">
        <v>70</v>
      </c>
      <c r="C177" s="39">
        <v>200</v>
      </c>
      <c r="D177" s="54">
        <v>12</v>
      </c>
      <c r="E177" s="54">
        <v>3.06</v>
      </c>
      <c r="F177" s="54">
        <v>13</v>
      </c>
      <c r="G177" s="54">
        <v>56.85</v>
      </c>
      <c r="H177" s="54">
        <v>0</v>
      </c>
      <c r="I177" s="54">
        <v>6</v>
      </c>
      <c r="J177" s="54">
        <v>0</v>
      </c>
      <c r="K177" s="54">
        <v>12.16</v>
      </c>
      <c r="L177" s="54">
        <v>4.9400000000000004</v>
      </c>
      <c r="M177" s="54">
        <v>4.5</v>
      </c>
      <c r="N177" s="54">
        <v>0.54</v>
      </c>
      <c r="O177" s="7"/>
    </row>
    <row r="178" spans="1:15" ht="14.4" customHeight="1" x14ac:dyDescent="0.3">
      <c r="A178" s="28"/>
      <c r="B178" s="34" t="s">
        <v>49</v>
      </c>
      <c r="C178" s="60"/>
      <c r="D178" s="61">
        <f t="shared" ref="D178:N178" si="27">SUM(D172:D177)</f>
        <v>34.14</v>
      </c>
      <c r="E178" s="61">
        <f t="shared" si="27"/>
        <v>34.590000000000003</v>
      </c>
      <c r="F178" s="61">
        <f t="shared" si="27"/>
        <v>102.52</v>
      </c>
      <c r="G178" s="61">
        <f t="shared" si="27"/>
        <v>683.17</v>
      </c>
      <c r="H178" s="61">
        <f t="shared" si="27"/>
        <v>1.05</v>
      </c>
      <c r="I178" s="61">
        <f t="shared" si="27"/>
        <v>23.439999999999998</v>
      </c>
      <c r="J178" s="61">
        <f t="shared" si="27"/>
        <v>425.55</v>
      </c>
      <c r="K178" s="61">
        <f t="shared" si="27"/>
        <v>114.86</v>
      </c>
      <c r="L178" s="61">
        <f t="shared" si="27"/>
        <v>278.39999999999998</v>
      </c>
      <c r="M178" s="61">
        <f t="shared" si="27"/>
        <v>93.17</v>
      </c>
      <c r="N178" s="61">
        <f t="shared" si="27"/>
        <v>5.7700000000000005</v>
      </c>
      <c r="O178" s="7"/>
    </row>
    <row r="179" spans="1:15" ht="14.4" customHeight="1" x14ac:dyDescent="0.3">
      <c r="A179" s="28"/>
      <c r="B179" s="34" t="s">
        <v>45</v>
      </c>
      <c r="C179" s="60"/>
      <c r="D179" s="61">
        <f t="shared" ref="D179:N179" si="28">D170+D178</f>
        <v>57.89</v>
      </c>
      <c r="E179" s="61">
        <f t="shared" si="28"/>
        <v>56.21</v>
      </c>
      <c r="F179" s="61">
        <f t="shared" si="28"/>
        <v>220.57999999999998</v>
      </c>
      <c r="G179" s="61">
        <f t="shared" si="28"/>
        <v>1079.57</v>
      </c>
      <c r="H179" s="61">
        <f t="shared" si="28"/>
        <v>2.282</v>
      </c>
      <c r="I179" s="61">
        <f t="shared" si="28"/>
        <v>105.97</v>
      </c>
      <c r="J179" s="61">
        <f t="shared" si="28"/>
        <v>473.75</v>
      </c>
      <c r="K179" s="61">
        <f t="shared" si="28"/>
        <v>597.22</v>
      </c>
      <c r="L179" s="61">
        <f t="shared" si="28"/>
        <v>1172.73</v>
      </c>
      <c r="M179" s="61">
        <f t="shared" si="28"/>
        <v>172.41</v>
      </c>
      <c r="N179" s="61">
        <f t="shared" si="28"/>
        <v>10.14</v>
      </c>
      <c r="O179" s="7"/>
    </row>
    <row r="180" spans="1:15" ht="20.25" customHeight="1" x14ac:dyDescent="0.3">
      <c r="A180" s="28"/>
      <c r="B180" s="72" t="s">
        <v>71</v>
      </c>
      <c r="C180" s="72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"/>
    </row>
    <row r="181" spans="1:15" ht="14.4" customHeight="1" x14ac:dyDescent="0.3">
      <c r="A181" s="28"/>
      <c r="B181" s="73" t="s">
        <v>30</v>
      </c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5"/>
      <c r="O181" s="7"/>
    </row>
    <row r="182" spans="1:15" s="2" customFormat="1" x14ac:dyDescent="0.3">
      <c r="A182" s="28">
        <v>173</v>
      </c>
      <c r="B182" s="38" t="s">
        <v>94</v>
      </c>
      <c r="C182" s="39">
        <v>200</v>
      </c>
      <c r="D182" s="32">
        <v>6.59</v>
      </c>
      <c r="E182" s="32">
        <v>1.21</v>
      </c>
      <c r="F182" s="32">
        <v>38.9</v>
      </c>
      <c r="G182" s="32">
        <v>370</v>
      </c>
      <c r="H182" s="32">
        <v>0.1</v>
      </c>
      <c r="I182" s="32">
        <v>5.0000000000000001E-3</v>
      </c>
      <c r="J182" s="32">
        <v>0</v>
      </c>
      <c r="K182" s="32">
        <v>13.7</v>
      </c>
      <c r="L182" s="32">
        <v>136.5</v>
      </c>
      <c r="M182" s="32">
        <v>99.5</v>
      </c>
      <c r="N182" s="32">
        <v>1.6</v>
      </c>
      <c r="O182" s="7"/>
    </row>
    <row r="183" spans="1:15" ht="14.4" customHeight="1" x14ac:dyDescent="0.3">
      <c r="A183" s="28"/>
      <c r="B183" s="28" t="s">
        <v>34</v>
      </c>
      <c r="C183" s="28">
        <v>10</v>
      </c>
      <c r="D183" s="33">
        <v>0</v>
      </c>
      <c r="E183" s="33">
        <v>0</v>
      </c>
      <c r="F183" s="33">
        <v>80.3</v>
      </c>
      <c r="G183" s="33">
        <v>33.799999999999997</v>
      </c>
      <c r="H183" s="33">
        <v>0.19</v>
      </c>
      <c r="I183" s="33">
        <v>53.93</v>
      </c>
      <c r="J183" s="33">
        <v>0</v>
      </c>
      <c r="K183" s="33">
        <v>104.7</v>
      </c>
      <c r="L183" s="33">
        <v>520.47</v>
      </c>
      <c r="M183" s="33">
        <v>0</v>
      </c>
      <c r="N183" s="33">
        <v>2.56</v>
      </c>
      <c r="O183" s="7"/>
    </row>
    <row r="184" spans="1:15" s="2" customFormat="1" x14ac:dyDescent="0.3">
      <c r="A184" s="28">
        <v>376</v>
      </c>
      <c r="B184" s="28" t="s">
        <v>48</v>
      </c>
      <c r="C184" s="18">
        <v>200</v>
      </c>
      <c r="D184" s="33">
        <v>12</v>
      </c>
      <c r="E184" s="33">
        <v>3.06</v>
      </c>
      <c r="F184" s="33">
        <v>13</v>
      </c>
      <c r="G184" s="33">
        <v>56.85</v>
      </c>
      <c r="H184" s="33">
        <v>0</v>
      </c>
      <c r="I184" s="33">
        <v>6</v>
      </c>
      <c r="J184" s="33">
        <v>0</v>
      </c>
      <c r="K184" s="33">
        <v>12.16</v>
      </c>
      <c r="L184" s="33">
        <v>4.9400000000000004</v>
      </c>
      <c r="M184" s="33">
        <v>4.5</v>
      </c>
      <c r="N184" s="33">
        <v>0.54</v>
      </c>
      <c r="O184" s="7"/>
    </row>
    <row r="185" spans="1:15" s="2" customFormat="1" x14ac:dyDescent="0.3">
      <c r="A185" s="28">
        <v>385</v>
      </c>
      <c r="B185" s="28" t="s">
        <v>36</v>
      </c>
      <c r="C185" s="28">
        <v>200</v>
      </c>
      <c r="D185" s="32">
        <v>6.6</v>
      </c>
      <c r="E185" s="32">
        <v>7.3</v>
      </c>
      <c r="F185" s="32">
        <v>9.3000000000000007</v>
      </c>
      <c r="G185" s="32">
        <v>128</v>
      </c>
      <c r="H185" s="32">
        <v>0.1</v>
      </c>
      <c r="I185" s="32">
        <v>3</v>
      </c>
      <c r="J185" s="32">
        <v>6.6</v>
      </c>
      <c r="K185" s="32">
        <v>238</v>
      </c>
      <c r="L185" s="32">
        <v>186</v>
      </c>
      <c r="M185" s="32">
        <v>26</v>
      </c>
      <c r="N185" s="32">
        <v>0.1</v>
      </c>
      <c r="O185" s="7"/>
    </row>
    <row r="186" spans="1:15" ht="14.4" customHeight="1" x14ac:dyDescent="0.3">
      <c r="A186" s="28"/>
      <c r="B186" s="34" t="s">
        <v>49</v>
      </c>
      <c r="C186" s="34"/>
      <c r="D186" s="35">
        <f>D182+D183+D184+D185</f>
        <v>25.189999999999998</v>
      </c>
      <c r="E186" s="35">
        <f t="shared" ref="E186:O186" si="29">E182+E183+E184+E185</f>
        <v>11.57</v>
      </c>
      <c r="F186" s="35">
        <f t="shared" si="29"/>
        <v>141.5</v>
      </c>
      <c r="G186" s="35">
        <f t="shared" si="29"/>
        <v>588.65000000000009</v>
      </c>
      <c r="H186" s="35">
        <f t="shared" si="29"/>
        <v>0.39</v>
      </c>
      <c r="I186" s="35">
        <f t="shared" si="29"/>
        <v>62.935000000000002</v>
      </c>
      <c r="J186" s="35">
        <f t="shared" si="29"/>
        <v>6.6</v>
      </c>
      <c r="K186" s="35">
        <f t="shared" si="29"/>
        <v>368.56</v>
      </c>
      <c r="L186" s="35">
        <f t="shared" si="29"/>
        <v>847.91000000000008</v>
      </c>
      <c r="M186" s="35">
        <f t="shared" si="29"/>
        <v>130</v>
      </c>
      <c r="N186" s="35">
        <f t="shared" si="29"/>
        <v>4.8</v>
      </c>
      <c r="O186" s="35">
        <f t="shared" si="29"/>
        <v>0</v>
      </c>
    </row>
    <row r="187" spans="1:15" ht="14.4" customHeight="1" x14ac:dyDescent="0.3">
      <c r="A187" s="28"/>
      <c r="B187" s="28"/>
      <c r="C187" s="28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7"/>
    </row>
    <row r="188" spans="1:15" ht="14.4" customHeight="1" x14ac:dyDescent="0.3">
      <c r="A188" s="28"/>
      <c r="B188" s="69" t="s">
        <v>37</v>
      </c>
      <c r="C188" s="70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1"/>
      <c r="O188" s="7"/>
    </row>
    <row r="189" spans="1:15" ht="26.4" customHeight="1" x14ac:dyDescent="0.3">
      <c r="A189" s="28" t="s">
        <v>50</v>
      </c>
      <c r="B189" s="38" t="s">
        <v>101</v>
      </c>
      <c r="C189" s="28">
        <v>60</v>
      </c>
      <c r="D189" s="32">
        <v>0.8</v>
      </c>
      <c r="E189" s="32">
        <v>4.7</v>
      </c>
      <c r="F189" s="32">
        <v>5.7</v>
      </c>
      <c r="G189" s="32">
        <v>70.8</v>
      </c>
      <c r="H189" s="32">
        <v>0</v>
      </c>
      <c r="I189" s="32">
        <v>0</v>
      </c>
      <c r="J189" s="32">
        <v>0</v>
      </c>
      <c r="K189" s="32">
        <v>10</v>
      </c>
      <c r="L189" s="32">
        <v>0</v>
      </c>
      <c r="M189" s="32">
        <v>10</v>
      </c>
      <c r="N189" s="32">
        <v>0.35</v>
      </c>
      <c r="O189" s="7"/>
    </row>
    <row r="190" spans="1:15" ht="27" customHeight="1" x14ac:dyDescent="0.3">
      <c r="A190" s="28">
        <v>82</v>
      </c>
      <c r="B190" s="38" t="s">
        <v>95</v>
      </c>
      <c r="C190" s="23">
        <v>250</v>
      </c>
      <c r="D190" s="16">
        <v>1.8</v>
      </c>
      <c r="E190" s="16">
        <v>4.92</v>
      </c>
      <c r="F190" s="16">
        <v>10.93</v>
      </c>
      <c r="G190" s="16">
        <v>112.25</v>
      </c>
      <c r="H190" s="16">
        <v>0.05</v>
      </c>
      <c r="I190" s="16">
        <v>10.6</v>
      </c>
      <c r="J190" s="16">
        <v>217</v>
      </c>
      <c r="K190" s="16">
        <v>49.72</v>
      </c>
      <c r="L190" s="16">
        <v>54.6</v>
      </c>
      <c r="M190" s="16">
        <v>26.12</v>
      </c>
      <c r="N190" s="16">
        <v>1.22</v>
      </c>
      <c r="O190" s="7"/>
    </row>
    <row r="191" spans="1:15" s="2" customFormat="1" x14ac:dyDescent="0.3">
      <c r="A191" s="28">
        <v>291</v>
      </c>
      <c r="B191" s="28" t="s">
        <v>96</v>
      </c>
      <c r="C191" s="28">
        <v>200</v>
      </c>
      <c r="D191" s="32">
        <v>17.8</v>
      </c>
      <c r="E191" s="32">
        <v>10.99</v>
      </c>
      <c r="F191" s="32">
        <v>37.5</v>
      </c>
      <c r="G191" s="32">
        <v>408</v>
      </c>
      <c r="H191" s="32">
        <v>0.11</v>
      </c>
      <c r="I191" s="32">
        <v>6.33</v>
      </c>
      <c r="J191" s="32">
        <v>291.7</v>
      </c>
      <c r="K191" s="32">
        <v>48.6</v>
      </c>
      <c r="L191" s="32">
        <v>184.1</v>
      </c>
      <c r="M191" s="32">
        <v>56.7</v>
      </c>
      <c r="N191" s="32">
        <v>2.0699999999999998</v>
      </c>
      <c r="O191" s="7"/>
    </row>
    <row r="192" spans="1:15" s="2" customFormat="1" x14ac:dyDescent="0.3">
      <c r="A192" s="28">
        <v>389</v>
      </c>
      <c r="B192" s="28" t="s">
        <v>76</v>
      </c>
      <c r="C192" s="23">
        <v>200</v>
      </c>
      <c r="D192" s="16">
        <v>1</v>
      </c>
      <c r="E192" s="16">
        <v>0.2</v>
      </c>
      <c r="F192" s="16">
        <v>20.2</v>
      </c>
      <c r="G192" s="16">
        <v>92</v>
      </c>
      <c r="H192" s="16">
        <v>0.02</v>
      </c>
      <c r="I192" s="16">
        <v>4</v>
      </c>
      <c r="J192" s="16">
        <v>0</v>
      </c>
      <c r="K192" s="16">
        <v>14</v>
      </c>
      <c r="L192" s="16">
        <v>11.2</v>
      </c>
      <c r="M192" s="16">
        <v>2.8</v>
      </c>
      <c r="N192" s="16">
        <v>0.44</v>
      </c>
      <c r="O192" s="7"/>
    </row>
    <row r="193" spans="1:15" s="2" customFormat="1" x14ac:dyDescent="0.3">
      <c r="A193" s="28"/>
      <c r="B193" s="28" t="s">
        <v>43</v>
      </c>
      <c r="C193" s="28">
        <v>60</v>
      </c>
      <c r="D193" s="33">
        <v>4.8</v>
      </c>
      <c r="E193" s="33">
        <v>6</v>
      </c>
      <c r="F193" s="33">
        <v>29.3</v>
      </c>
      <c r="G193" s="33">
        <v>43.4</v>
      </c>
      <c r="H193" s="33">
        <v>0.03</v>
      </c>
      <c r="I193" s="33">
        <v>0.04</v>
      </c>
      <c r="J193" s="33">
        <v>0</v>
      </c>
      <c r="K193" s="33">
        <v>15.3</v>
      </c>
      <c r="L193" s="33">
        <v>43.32</v>
      </c>
      <c r="M193" s="33">
        <v>13</v>
      </c>
      <c r="N193" s="33">
        <v>1.5</v>
      </c>
      <c r="O193" s="7"/>
    </row>
    <row r="194" spans="1:15" ht="14.4" customHeight="1" x14ac:dyDescent="0.3">
      <c r="A194" s="28"/>
      <c r="B194" s="34" t="s">
        <v>35</v>
      </c>
      <c r="C194" s="34"/>
      <c r="D194" s="35">
        <f>D189+D190+D191+D192+D193</f>
        <v>26.200000000000003</v>
      </c>
      <c r="E194" s="35">
        <f t="shared" ref="E194:N194" si="30">E189+E190+E191+E192+E193</f>
        <v>26.81</v>
      </c>
      <c r="F194" s="35">
        <f t="shared" si="30"/>
        <v>103.63</v>
      </c>
      <c r="G194" s="35">
        <f t="shared" si="30"/>
        <v>726.44999999999993</v>
      </c>
      <c r="H194" s="35">
        <f t="shared" si="30"/>
        <v>0.21</v>
      </c>
      <c r="I194" s="35">
        <f t="shared" si="30"/>
        <v>20.97</v>
      </c>
      <c r="J194" s="35">
        <f t="shared" si="30"/>
        <v>508.7</v>
      </c>
      <c r="K194" s="35">
        <f t="shared" si="30"/>
        <v>137.62</v>
      </c>
      <c r="L194" s="35">
        <f t="shared" si="30"/>
        <v>293.21999999999997</v>
      </c>
      <c r="M194" s="35">
        <f t="shared" si="30"/>
        <v>108.62</v>
      </c>
      <c r="N194" s="35">
        <f t="shared" si="30"/>
        <v>5.58</v>
      </c>
      <c r="O194" s="7"/>
    </row>
    <row r="195" spans="1:15" ht="14.4" customHeight="1" x14ac:dyDescent="0.3">
      <c r="A195" s="28"/>
      <c r="B195" s="34" t="s">
        <v>45</v>
      </c>
      <c r="C195" s="34"/>
      <c r="D195" s="35">
        <f t="shared" ref="D195:N195" si="31">D186+D194</f>
        <v>51.39</v>
      </c>
      <c r="E195" s="35">
        <f t="shared" si="31"/>
        <v>38.379999999999995</v>
      </c>
      <c r="F195" s="35">
        <f t="shared" si="31"/>
        <v>245.13</v>
      </c>
      <c r="G195" s="35">
        <f t="shared" si="31"/>
        <v>1315.1</v>
      </c>
      <c r="H195" s="35">
        <f t="shared" si="31"/>
        <v>0.6</v>
      </c>
      <c r="I195" s="35">
        <f t="shared" si="31"/>
        <v>83.905000000000001</v>
      </c>
      <c r="J195" s="35">
        <f t="shared" si="31"/>
        <v>515.29999999999995</v>
      </c>
      <c r="K195" s="35">
        <f t="shared" si="31"/>
        <v>506.18</v>
      </c>
      <c r="L195" s="35">
        <f t="shared" si="31"/>
        <v>1141.1300000000001</v>
      </c>
      <c r="M195" s="35">
        <f t="shared" si="31"/>
        <v>238.62</v>
      </c>
      <c r="N195" s="35">
        <f t="shared" si="31"/>
        <v>10.379999999999999</v>
      </c>
      <c r="O195" s="7"/>
    </row>
    <row r="196" spans="1:15" s="2" customFormat="1" ht="14.4" customHeight="1" x14ac:dyDescent="0.3">
      <c r="A196" s="66"/>
      <c r="B196" s="34"/>
      <c r="C196" s="34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7"/>
    </row>
    <row r="197" spans="1:15" s="2" customFormat="1" ht="14.4" customHeight="1" x14ac:dyDescent="0.3">
      <c r="A197" s="66"/>
      <c r="B197" s="34" t="s">
        <v>117</v>
      </c>
      <c r="C197" s="34"/>
      <c r="D197" s="35">
        <f>D195+D179+D161+D144+D127</f>
        <v>261.68444444444441</v>
      </c>
      <c r="E197" s="35">
        <f t="shared" ref="E197:O197" si="32">E195+E179+E161+E144+E127</f>
        <v>263.06777777777779</v>
      </c>
      <c r="F197" s="35">
        <f t="shared" si="32"/>
        <v>1349.2022222222222</v>
      </c>
      <c r="G197" s="35">
        <f t="shared" si="32"/>
        <v>6601.1371111111112</v>
      </c>
      <c r="H197" s="35">
        <f t="shared" si="32"/>
        <v>34.723555555555556</v>
      </c>
      <c r="I197" s="35">
        <f t="shared" si="32"/>
        <v>506.96499999999997</v>
      </c>
      <c r="J197" s="35">
        <f t="shared" si="32"/>
        <v>1846.2969777777778</v>
      </c>
      <c r="K197" s="35">
        <f t="shared" si="32"/>
        <v>3169.954666666667</v>
      </c>
      <c r="L197" s="35">
        <f t="shared" si="32"/>
        <v>6288.2613333333329</v>
      </c>
      <c r="M197" s="35">
        <f t="shared" si="32"/>
        <v>1236.7086666666667</v>
      </c>
      <c r="N197" s="35">
        <f t="shared" si="32"/>
        <v>53.744</v>
      </c>
      <c r="O197" s="35">
        <f t="shared" si="32"/>
        <v>0</v>
      </c>
    </row>
    <row r="198" spans="1:15" s="2" customFormat="1" ht="14.4" customHeight="1" x14ac:dyDescent="0.3">
      <c r="A198" s="66"/>
      <c r="B198" s="34" t="s">
        <v>118</v>
      </c>
      <c r="C198" s="34"/>
      <c r="D198" s="35">
        <f>D197+D108</f>
        <v>534.94266666666658</v>
      </c>
      <c r="E198" s="35">
        <f t="shared" ref="E198:N198" si="33">E197+E108</f>
        <v>573.7842222222223</v>
      </c>
      <c r="F198" s="35">
        <f t="shared" si="33"/>
        <v>2709.4873333333335</v>
      </c>
      <c r="G198" s="35">
        <f t="shared" si="33"/>
        <v>14229.445333333333</v>
      </c>
      <c r="H198" s="35">
        <f t="shared" si="33"/>
        <v>98.378000000000014</v>
      </c>
      <c r="I198" s="35">
        <f t="shared" si="33"/>
        <v>981.65811111111111</v>
      </c>
      <c r="J198" s="35">
        <f t="shared" si="33"/>
        <v>3440.4451777777776</v>
      </c>
      <c r="K198" s="35">
        <f t="shared" si="33"/>
        <v>7431.9973333333328</v>
      </c>
      <c r="L198" s="35">
        <f t="shared" si="33"/>
        <v>13206.397444444443</v>
      </c>
      <c r="M198" s="35">
        <f t="shared" si="33"/>
        <v>2890.9053333333331</v>
      </c>
      <c r="N198" s="35">
        <f t="shared" si="33"/>
        <v>117.00933333333333</v>
      </c>
      <c r="O198" s="7"/>
    </row>
    <row r="199" spans="1:15" ht="28.2" customHeight="1" x14ac:dyDescent="0.3">
      <c r="A199" s="28"/>
      <c r="B199" s="56" t="s">
        <v>119</v>
      </c>
      <c r="C199" s="34"/>
      <c r="D199" s="34">
        <f>D198/10</f>
        <v>53.494266666666661</v>
      </c>
      <c r="E199" s="34">
        <f t="shared" ref="E199:N199" si="34">E198/10</f>
        <v>57.378422222222227</v>
      </c>
      <c r="F199" s="34">
        <f t="shared" si="34"/>
        <v>270.94873333333334</v>
      </c>
      <c r="G199" s="34">
        <f t="shared" si="34"/>
        <v>1422.9445333333333</v>
      </c>
      <c r="H199" s="34">
        <f t="shared" si="34"/>
        <v>9.8378000000000014</v>
      </c>
      <c r="I199" s="34">
        <f t="shared" si="34"/>
        <v>98.165811111111111</v>
      </c>
      <c r="J199" s="34">
        <f t="shared" si="34"/>
        <v>344.04451777777774</v>
      </c>
      <c r="K199" s="34">
        <f t="shared" si="34"/>
        <v>743.19973333333326</v>
      </c>
      <c r="L199" s="34">
        <f t="shared" si="34"/>
        <v>1320.6397444444442</v>
      </c>
      <c r="M199" s="34">
        <f t="shared" si="34"/>
        <v>289.09053333333333</v>
      </c>
      <c r="N199" s="34">
        <f t="shared" si="34"/>
        <v>11.700933333333333</v>
      </c>
      <c r="O199" s="7"/>
    </row>
    <row r="200" spans="1:15" ht="14.4" customHeight="1" x14ac:dyDescent="0.3">
      <c r="A200" s="36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7"/>
    </row>
    <row r="201" spans="1:15" ht="14.4" customHeight="1" x14ac:dyDescent="0.3">
      <c r="A201" s="36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7"/>
    </row>
    <row r="202" spans="1:15" ht="14.4" customHeight="1" x14ac:dyDescent="0.3">
      <c r="A202" s="36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2"/>
    </row>
    <row r="203" spans="1:15" ht="14.4" customHeight="1" x14ac:dyDescent="0.3">
      <c r="B203" s="2"/>
      <c r="C203" s="2"/>
      <c r="D203" s="2"/>
      <c r="E203" s="2"/>
      <c r="F203" s="2"/>
      <c r="H203" s="2"/>
      <c r="I203" s="2"/>
      <c r="J203" s="2"/>
      <c r="K203" s="2"/>
      <c r="L203" s="2"/>
      <c r="M203" s="2"/>
      <c r="N203" s="2"/>
      <c r="O203" s="2"/>
    </row>
    <row r="204" spans="1:15" ht="14.4" customHeight="1" x14ac:dyDescent="0.3">
      <c r="B204" s="2"/>
      <c r="C204" s="2"/>
      <c r="D204" s="2"/>
      <c r="E204" s="2"/>
      <c r="F204" s="2"/>
      <c r="H204" s="2"/>
      <c r="I204" s="2"/>
      <c r="J204" s="2"/>
      <c r="K204" s="2"/>
      <c r="L204" s="2"/>
      <c r="M204" s="2"/>
      <c r="N204" s="2"/>
      <c r="O204" s="2"/>
    </row>
    <row r="205" spans="1:15" ht="14.4" customHeight="1" x14ac:dyDescent="0.3">
      <c r="B205" s="2"/>
      <c r="C205" s="2"/>
      <c r="D205" s="2"/>
      <c r="E205" s="2"/>
      <c r="F205" s="2"/>
      <c r="H205" s="2"/>
      <c r="I205" s="2"/>
      <c r="J205" s="2"/>
      <c r="K205" s="2"/>
      <c r="L205" s="2"/>
      <c r="M205" s="2"/>
      <c r="N205" s="2"/>
      <c r="O205" s="2"/>
    </row>
    <row r="206" spans="1:15" ht="14.4" customHeight="1" x14ac:dyDescent="0.3">
      <c r="B206" s="2"/>
      <c r="C206" s="2"/>
      <c r="D206" s="2"/>
      <c r="E206" s="2"/>
      <c r="F206" s="2"/>
      <c r="H206" s="2"/>
      <c r="I206" s="2"/>
      <c r="J206" s="2"/>
      <c r="K206" s="2"/>
      <c r="L206" s="2"/>
      <c r="M206" s="2"/>
      <c r="N206" s="2"/>
      <c r="O206" s="2"/>
    </row>
    <row r="207" spans="1:15" ht="14.4" customHeight="1" x14ac:dyDescent="0.3">
      <c r="B207" s="2"/>
      <c r="C207" s="2"/>
      <c r="D207" s="2"/>
      <c r="E207" s="2"/>
      <c r="F207" s="2"/>
      <c r="H207" s="2"/>
      <c r="I207" s="2"/>
      <c r="J207" s="2"/>
      <c r="K207" s="2"/>
      <c r="L207" s="2"/>
      <c r="M207" s="2"/>
      <c r="N207" s="2"/>
      <c r="O207" s="2"/>
    </row>
    <row r="208" spans="1:15" ht="14.4" customHeight="1" x14ac:dyDescent="0.3">
      <c r="B208" s="2"/>
      <c r="C208" s="2"/>
      <c r="D208" s="2"/>
      <c r="E208" s="2"/>
      <c r="F208" s="2"/>
      <c r="H208" s="2"/>
      <c r="I208" s="2"/>
      <c r="J208" s="2"/>
      <c r="K208" s="2"/>
      <c r="L208" s="2"/>
      <c r="M208" s="2"/>
      <c r="N208" s="2"/>
      <c r="O208" s="2"/>
    </row>
    <row r="209" spans="2:15" ht="14.4" customHeight="1" x14ac:dyDescent="0.3">
      <c r="B209" s="2"/>
      <c r="C209" s="2"/>
      <c r="D209" s="2"/>
      <c r="E209" s="2"/>
      <c r="F209" s="2"/>
      <c r="H209" s="2"/>
      <c r="I209" s="2"/>
      <c r="J209" s="2"/>
      <c r="K209" s="2"/>
      <c r="L209" s="2"/>
      <c r="M209" s="2"/>
      <c r="N209" s="2"/>
      <c r="O209" s="2"/>
    </row>
    <row r="210" spans="2:15" ht="14.4" customHeight="1" x14ac:dyDescent="0.3">
      <c r="B210" s="2"/>
      <c r="C210" s="2"/>
      <c r="D210" s="2"/>
      <c r="E210" s="2"/>
      <c r="F210" s="2"/>
      <c r="H210" s="2"/>
      <c r="I210" s="2"/>
      <c r="J210" s="2"/>
      <c r="K210" s="2"/>
      <c r="L210" s="2"/>
      <c r="M210" s="2"/>
      <c r="N210" s="2"/>
      <c r="O210" s="2"/>
    </row>
    <row r="211" spans="2:15" ht="14.4" customHeight="1" x14ac:dyDescent="0.3">
      <c r="B211" s="2"/>
      <c r="C211" s="2"/>
      <c r="D211" s="2"/>
      <c r="E211" s="2"/>
      <c r="F211" s="2"/>
      <c r="H211" s="2"/>
      <c r="I211" s="2"/>
      <c r="J211" s="2"/>
      <c r="K211" s="2"/>
      <c r="L211" s="2"/>
      <c r="M211" s="2"/>
      <c r="N211" s="2"/>
      <c r="O211" s="2"/>
    </row>
    <row r="212" spans="2:15" ht="14.4" customHeight="1" x14ac:dyDescent="0.3">
      <c r="O212" s="2"/>
    </row>
    <row r="213" spans="2:15" ht="14.4" customHeight="1" x14ac:dyDescent="0.3">
      <c r="O213" s="2"/>
    </row>
  </sheetData>
  <mergeCells count="43">
    <mergeCell ref="G9:L9"/>
    <mergeCell ref="B188:N188"/>
    <mergeCell ref="B163:N163"/>
    <mergeCell ref="B164:N164"/>
    <mergeCell ref="B171:N171"/>
    <mergeCell ref="B180:N180"/>
    <mergeCell ref="B181:N181"/>
    <mergeCell ref="B130:N130"/>
    <mergeCell ref="B136:N136"/>
    <mergeCell ref="B145:N145"/>
    <mergeCell ref="B146:N146"/>
    <mergeCell ref="B153:N153"/>
    <mergeCell ref="B110:N110"/>
    <mergeCell ref="B111:N111"/>
    <mergeCell ref="B112:N112"/>
    <mergeCell ref="B119:N119"/>
    <mergeCell ref="B129:N129"/>
    <mergeCell ref="B81:N81"/>
    <mergeCell ref="B92:N92"/>
    <mergeCell ref="B93:N93"/>
    <mergeCell ref="B100:N100"/>
    <mergeCell ref="B65:N65"/>
    <mergeCell ref="B73:N73"/>
    <mergeCell ref="B74:N74"/>
    <mergeCell ref="B39:N39"/>
    <mergeCell ref="B45:N45"/>
    <mergeCell ref="B55:N55"/>
    <mergeCell ref="B56:N56"/>
    <mergeCell ref="B21:N21"/>
    <mergeCell ref="B22:N22"/>
    <mergeCell ref="B29:N29"/>
    <mergeCell ref="B38:N38"/>
    <mergeCell ref="B13:N13"/>
    <mergeCell ref="B14:N14"/>
    <mergeCell ref="B15:N15"/>
    <mergeCell ref="D19:F19"/>
    <mergeCell ref="H19:J19"/>
    <mergeCell ref="K19:N19"/>
    <mergeCell ref="B3:C3"/>
    <mergeCell ref="B6:C6"/>
    <mergeCell ref="B7:C7"/>
    <mergeCell ref="B8:C8"/>
    <mergeCell ref="G8:L8"/>
  </mergeCells>
  <pageMargins left="0.23622000000000001" right="0.23622000000000001" top="0.748031" bottom="0.748031" header="0.31496099999999999" footer="0.31496099999999999"/>
  <pageSetup paperSize="9" scale="10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D15" sqref="D15"/>
    </sheetView>
  </sheetViews>
  <sheetFormatPr defaultRowHeight="14.4" customHeight="1" x14ac:dyDescent="0.3"/>
  <sheetData>
    <row r="1" spans="1:13" ht="14.4" customHeight="1" x14ac:dyDescent="0.3">
      <c r="A1" s="6" t="s">
        <v>97</v>
      </c>
      <c r="B1" s="6">
        <v>200</v>
      </c>
      <c r="C1" s="11">
        <v>7.5</v>
      </c>
      <c r="D1" s="11">
        <v>4.25</v>
      </c>
      <c r="E1" s="11">
        <v>17.25</v>
      </c>
      <c r="F1" s="11">
        <v>135</v>
      </c>
      <c r="G1" s="11">
        <v>0.1</v>
      </c>
      <c r="H1" s="11">
        <v>4.95</v>
      </c>
      <c r="I1" s="11">
        <v>59</v>
      </c>
      <c r="J1" s="11">
        <v>58.9</v>
      </c>
      <c r="K1" s="11">
        <v>10.7</v>
      </c>
      <c r="L1" s="11">
        <v>43.96</v>
      </c>
      <c r="M1" s="11">
        <v>1.325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customHeight="1" x14ac:dyDescent="0.3"/>
  <cols>
    <col min="1" max="2" width="9.109375" customWidth="1"/>
  </cols>
  <sheetData/>
  <pageMargins left="0.7" right="0.7" top="0.75" bottom="0.75" header="0.3" footer="0.3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2</cp:revision>
  <cp:lastPrinted>2020-08-19T12:13:45Z</cp:lastPrinted>
  <dcterms:modified xsi:type="dcterms:W3CDTF">2020-08-19T12:15:55Z</dcterms:modified>
</cp:coreProperties>
</file>